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89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<sst xmlns="http://schemas.openxmlformats.org/spreadsheetml/2006/main" count="681" uniqueCount="405">
  <si>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</si>
  <si>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</si>
  <si>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</si>
  <si>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</si>
  <si>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</si>
  <si>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</si>
  <si>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</si>
  <si>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</si>
  <si>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</si>
  <si>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</si>
  <si>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</si>
  <si>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</si>
  <si>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</si>
  <si>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</si>
  <si>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</si>
  <si>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</si>
  <si>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</si>
  <si>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</si>
  <si>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</si>
  <si>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</si>
  <si>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</si>
  <si>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</si>
  <si>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</si>
  <si>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</si>
  <si>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</si>
  <si>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</si>
  <si>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</si>
  <si>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</si>
  <si>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</si>
  <si>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</si>
  <si>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</si>
  <si>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</si>
  <si>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</si>
  <si>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</si>
  <si>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</si>
  <si>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</si>
  <si>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</si>
  <si>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</si>
  <si>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</si>
  <si>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</si>
  <si>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</si>
  <si>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</si>
  <si>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</si>
  <si>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</si>
  <si>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</si>
  <si>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</si>
  <si>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</si>
  <si>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</si>
  <si>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</si>
  <si>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</si>
  <si>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</si>
  <si>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</si>
  <si>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</si>
  <si>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</si>
  <si>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</si>
  <si>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</si>
  <si>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</si>
  <si>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</si>
  <si>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</si>
  <si>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</si>
  <si>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</si>
  <si>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</si>
  <si>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</si>
  <si>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</si>
  <si>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</si>
  <si>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</si>
  <si>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</si>
  <si>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</si>
  <si>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</si>
  <si>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</si>
  <si>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</si>
  <si>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</si>
  <si>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</si>
  <si>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</si>
  <si>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</si>
  <si>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</si>
  <si>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</si>
  <si>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</si>
  <si>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</si>
  <si>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</si>
  <si>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</si>
  <si>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</si>
  <si>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</si>
  <si>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</si>
  <si>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</si>
  <si>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</si>
  <si>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</si>
  <si>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</si>
  <si>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</si>
  <si>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</si>
  <si>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</si>
  <si>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</si>
  <si>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</si>
  <si>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</si>
  <si>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</si>
  <si>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</si>
  <si>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</si>
  <si>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</si>
  <si>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</si>
  <si>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</si>
  <si>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</si>
  <si>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</si>
  <si>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</si>
  <si>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</si>
  <si>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</si>
  <si>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</si>
  <si>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</si>
  <si>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</si>
  <si>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</si>
  <si>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</si>
  <si>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</si>
  <si>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</si>
  <si>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</si>
  <si>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</si>
  <si>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</si>
  <si>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</si>
  <si>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</si>
  <si>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</si>
  <si>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</si>
  <si>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</si>
  <si>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</si>
  <si>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</si>
  <si>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</si>
  <si>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</si>
  <si>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</si>
  <si>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</si>
  <si>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</si>
  <si>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</si>
  <si>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</si>
  <si>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</si>
  <si>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</si>
  <si>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</si>
  <si>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</si>
  <si>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</si>
  <si>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</si>
  <si>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</si>
  <si>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</si>
  <si>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</si>
  <si>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</si>
  <si>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</si>
  <si>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</si>
  <si>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</si>
  <si>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</si>
  <si>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</si>
  <si>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</si>
  <si>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</si>
  <si>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</si>
  <si>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</si>
  <si>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</si>
  <si>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</si>
  <si>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</si>
  <si>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</si>
  <si>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</si>
  <si>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</si>
  <si>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</si>
  <si>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</si>
  <si>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</si>
  <si>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</si>
  <si>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</si>
  <si>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</si>
  <si>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</si>
  <si>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</si>
  <si>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</si>
  <si>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</si>
  <si>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</si>
  <si>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</si>
  <si>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</si>
  <si>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</si>
  <si>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</si>
  <si>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</si>
  <si>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</si>
  <si>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</si>
  <si>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</si>
  <si>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</si>
  <si>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</si>
  <si>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</si>
  <si>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</si>
  <si>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</si>
  <si>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</si>
  <si>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</si>
  <si>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</si>
  <si>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</si>
  <si>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</si>
  <si>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</si>
  <si>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</si>
  <si>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</si>
  <si>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</si>
  <si>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</si>
  <si>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</si>
  <si>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</si>
  <si>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</si>
  <si>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</si>
  <si>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</si>
  <si>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</si>
  <si>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</si>
  <si>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</si>
  <si>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</si>
  <si>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</si>
  <si>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</si>
  <si>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</si>
  <si>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</si>
  <si>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</si>
  <si>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</si>
  <si>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</si>
  <si>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</si>
  <si>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</si>
  <si>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</si>
  <si>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</si>
  <si>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</si>
  <si>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</si>
  <si>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</si>
  <si>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</si>
  <si>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</si>
  <si>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</si>
  <si>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</si>
  <si>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</si>
  <si>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</si>
  <si>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</si>
  <si>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</si>
  <si>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</si>
  <si>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</si>
  <si>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</si>
  <si>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</si>
  <si>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</si>
  <si>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</si>
  <si>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</si>
  <si>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</si>
  <si>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</si>
  <si>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</si>
  <si>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</si>
  <si>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</si>
  <si>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</si>
  <si>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</si>
  <si>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</si>
  <si>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</si>
  <si>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</si>
  <si>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</si>
  <si>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</si>
  <si>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</si>
  <si>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</si>
  <si>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</si>
  <si>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</si>
  <si>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</si>
  <si>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</si>
  <si>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</si>
  <si>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</si>
  <si>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</si>
  <si>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</si>
  <si>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</si>
  <si>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</si>
  <si>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</si>
  <si>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</si>
  <si>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</si>
  <si>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</si>
  <si>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</si>
  <si>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</si>
  <si>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</si>
  <si>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</si>
  <si>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</si>
  <si>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</si>
  <si>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</si>
  <si>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</si>
  <si>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</si>
  <si>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</si>
  <si>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</si>
  <si>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</si>
  <si>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</si>
  <si>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</si>
  <si>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</si>
  <si>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</si>
  <si>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</si>
  <si>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</si>
  <si>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</si>
  <si>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</si>
  <si>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</si>
  <si>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</si>
  <si>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</si>
  <si>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</si>
  <si>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</si>
  <si>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</si>
  <si>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</si>
  <si>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</si>
  <si>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</si>
  <si>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</si>
  <si>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</si>
  <si>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</si>
  <si>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</si>
  <si>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</si>
  <si>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</si>
  <si>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</si>
  <si>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</si>
  <si>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</si>
  <si>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</si>
  <si>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</si>
  <si>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</si>
  <si>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</si>
  <si>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</si>
  <si>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</si>
  <si>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</si>
  <si>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</si>
  <si>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</si>
  <si>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</si>
  <si>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</si>
  <si>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</si>
  <si>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</si>
  <si>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</si>
  <si>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</si>
  <si>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</si>
  <si>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</si>
  <si>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</si>
  <si>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</si>
  <si>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</si>
  <si>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</si>
  <si>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</si>
  <si>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</si>
  <si>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</si>
  <si>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</si>
  <si>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</si>
  <si>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</si>
  <si>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</si>
  <si>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</si>
  <si>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</si>
  <si>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</si>
  <si>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</si>
  <si>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</si>
  <si>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</si>
  <si>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</si>
  <si>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</si>
  <si>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</si>
  <si>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</si>
  <si>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</si>
  <si>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</si>
  <si>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</si>
  <si>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</si>
  <si>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</si>
  <si>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</si>
  <si>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</si>
  <si>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</si>
  <si>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</si>
  <si>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</si>
  <si>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</si>
  <si>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</si>
  <si>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</si>
  <si>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</si>
  <si>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</si>
  <si>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</si>
  <si>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</si>
  <si>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</si>
  <si>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</si>
  <si>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</si>
  <si>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</si>
  <si>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</si>
  <si>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</si>
  <si>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</si>
  <si>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</si>
  <si>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</si>
  <si>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</si>
  <si>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</si>
  <si>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</si>
  <si>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</si>
  <si>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</si>
  <si>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</si>
  <si>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</si>
  <si>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</si>
  <si>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</si>
  <si>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</si>
  <si>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</si>
  <si>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</si>
  <si>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</si>
  <si>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</si>
  <si>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</si>
  <si>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</si>
  <si>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</si>
  <si>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</si>
  <si>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</si>
  <si>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</si>
  <si>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Государственное бюджетное учреждение культуры города Москвы "Дом Романса"</t>
  </si>
  <si>
    <t>01 января 2017 г.</t>
  </si>
  <si>
    <t>7734118908</t>
  </si>
  <si>
    <t>ГОД</t>
  </si>
  <si>
    <t>5</t>
  </si>
  <si>
    <t>01.01.2017</t>
  </si>
  <si>
    <t>3</t>
  </si>
  <si>
    <t>830562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</si>
  <si>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</si>
  <si>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</si>
  <si>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</si>
  <si>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Итого по разделу II (стр.170  + стр.210 + стр.230 + стр.260 + стр.290 + стр.310 + стр.320 + стр. 330 + стр.370 + стр.380 )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</si>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</sst>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72" fontId="2" fillId="18" borderId="19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172" fontId="2" fillId="18" borderId="45" xfId="0" applyNumberFormat="1" applyFont="1" applyFill="1" applyBorder="1" applyAlignment="1">
      <alignment horizontal="center"/>
    </xf>
    <xf numFmtId="172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50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/>
    </xf>
    <xf numFmtId="172" fontId="2" fillId="0" borderId="50" xfId="0" applyNumberFormat="1" applyFont="1" applyFill="1" applyBorder="1" applyAlignment="1" applyProtection="1">
      <alignment horizontal="right"/>
      <protection locked="0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 vertical="top"/>
    </xf>
    <xf numFmtId="172" fontId="2" fillId="7" borderId="51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18" borderId="20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8" borderId="15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>
      <alignment horizontal="right" vertical="top"/>
    </xf>
    <xf numFmtId="172" fontId="2" fillId="20" borderId="57" xfId="0" applyNumberFormat="1" applyFont="1" applyFill="1" applyBorder="1" applyAlignment="1">
      <alignment horizontal="right"/>
    </xf>
    <xf numFmtId="172" fontId="2" fillId="19" borderId="57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 applyProtection="1">
      <alignment horizontal="right"/>
      <protection locked="0"/>
    </xf>
    <xf numFmtId="172" fontId="2" fillId="18" borderId="16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4" xfId="0" applyNumberFormat="1" applyFont="1" applyFill="1" applyBorder="1" applyAlignment="1">
      <alignment horizontal="right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172" fontId="2" fillId="18" borderId="58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20" borderId="58" xfId="0" applyNumberFormat="1" applyFont="1" applyFill="1" applyBorder="1" applyAlignment="1">
      <alignment horizontal="right"/>
    </xf>
    <xf numFmtId="172" fontId="2" fillId="19" borderId="19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5" borderId="61" xfId="0" applyNumberFormat="1" applyFont="1" applyFill="1" applyBorder="1" applyAlignment="1">
      <alignment horizontal="right"/>
    </xf>
    <xf numFmtId="172" fontId="2" fillId="5" borderId="54" xfId="0" applyNumberFormat="1" applyFont="1" applyFill="1" applyBorder="1" applyAlignment="1">
      <alignment horizontal="right"/>
    </xf>
    <xf numFmtId="172" fontId="2" fillId="8" borderId="6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19" borderId="63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>
      <alignment horizontal="right"/>
    </xf>
    <xf numFmtId="172" fontId="2" fillId="7" borderId="61" xfId="0" applyNumberFormat="1" applyFont="1" applyFill="1" applyBorder="1" applyAlignment="1">
      <alignment horizontal="right"/>
    </xf>
    <xf numFmtId="172" fontId="2" fillId="18" borderId="58" xfId="0" applyNumberFormat="1" applyFont="1" applyFill="1" applyBorder="1" applyAlignment="1" applyProtection="1">
      <alignment horizontal="right"/>
      <protection/>
    </xf>
    <xf numFmtId="172" fontId="2" fillId="18" borderId="56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left" wrapText="1"/>
    </xf>
    <xf numFmtId="0" fontId="2" fillId="18" borderId="65" xfId="0" applyFont="1" applyFill="1" applyBorder="1" applyAlignment="1" applyProtection="1">
      <alignment horizontal="left" wrapText="1"/>
      <protection/>
    </xf>
    <xf numFmtId="49" fontId="2" fillId="18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172" fontId="2" fillId="3" borderId="50" xfId="0" applyNumberFormat="1" applyFont="1" applyFill="1" applyBorder="1" applyAlignment="1" applyProtection="1">
      <alignment horizontal="right"/>
      <protection/>
    </xf>
    <xf numFmtId="172" fontId="2" fillId="3" borderId="20" xfId="0" applyNumberFormat="1" applyFont="1" applyFill="1" applyBorder="1" applyAlignment="1" applyProtection="1">
      <alignment horizontal="right"/>
      <protection/>
    </xf>
    <xf numFmtId="172" fontId="2" fillId="3" borderId="10" xfId="0" applyNumberFormat="1" applyFont="1" applyFill="1" applyBorder="1" applyAlignment="1" applyProtection="1">
      <alignment horizontal="right"/>
      <protection/>
    </xf>
    <xf numFmtId="172" fontId="2" fillId="3" borderId="58" xfId="0" applyNumberFormat="1" applyFont="1" applyFill="1" applyBorder="1" applyAlignment="1" applyProtection="1">
      <alignment horizontal="right"/>
      <protection/>
    </xf>
    <xf numFmtId="172" fontId="2" fillId="3" borderId="57" xfId="0" applyNumberFormat="1" applyFont="1" applyFill="1" applyBorder="1" applyAlignment="1" applyProtection="1">
      <alignment horizontal="right"/>
      <protection/>
    </xf>
    <xf numFmtId="172" fontId="2" fillId="3" borderId="17" xfId="0" applyNumberFormat="1" applyFont="1" applyFill="1" applyBorder="1" applyAlignment="1" applyProtection="1">
      <alignment horizontal="right"/>
      <protection/>
    </xf>
    <xf numFmtId="172" fontId="2" fillId="3" borderId="18" xfId="0" applyNumberFormat="1" applyFont="1" applyFill="1" applyBorder="1" applyAlignment="1" applyProtection="1">
      <alignment horizontal="right"/>
      <protection/>
    </xf>
    <xf numFmtId="172" fontId="2" fillId="3" borderId="17" xfId="0" applyNumberFormat="1" applyFont="1" applyFill="1" applyBorder="1" applyAlignment="1" applyProtection="1">
      <alignment horizontal="right" vertical="center"/>
      <protection/>
    </xf>
    <xf numFmtId="172" fontId="2" fillId="3" borderId="16" xfId="0" applyNumberFormat="1" applyFont="1" applyFill="1" applyBorder="1" applyAlignment="1" applyProtection="1">
      <alignment horizontal="right" vertical="center"/>
      <protection/>
    </xf>
    <xf numFmtId="172" fontId="2" fillId="3" borderId="19" xfId="0" applyNumberFormat="1" applyFont="1" applyFill="1" applyBorder="1" applyAlignment="1" applyProtection="1">
      <alignment horizontal="right"/>
      <protection/>
    </xf>
    <xf numFmtId="172" fontId="2" fillId="3" borderId="16" xfId="0" applyNumberFormat="1" applyFont="1" applyFill="1" applyBorder="1" applyAlignment="1" applyProtection="1">
      <alignment horizontal="right"/>
      <protection/>
    </xf>
    <xf numFmtId="172" fontId="2" fillId="3" borderId="1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>
      <alignment horizontal="left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69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3" hidden="1" customWidth="1"/>
    <col min="13" max="16384" width="9.125" style="3" customWidth="1"/>
  </cols>
  <sheetData>
    <row r="1" ht="2.25" customHeight="1"/>
    <row r="2" spans="1:12" ht="11.2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K2" s="2" t="s">
        <v>383</v>
      </c>
      <c r="L2" s="153" t="s">
        <v>358</v>
      </c>
    </row>
    <row r="3" spans="1:12" ht="11.25" customHeight="1">
      <c r="A3" s="187" t="s">
        <v>1</v>
      </c>
      <c r="B3" s="188"/>
      <c r="C3" s="188"/>
      <c r="D3" s="188"/>
      <c r="E3" s="188"/>
      <c r="F3" s="188"/>
      <c r="G3" s="188"/>
      <c r="H3" s="188"/>
      <c r="I3" s="188"/>
      <c r="K3" s="2" t="s">
        <v>380</v>
      </c>
      <c r="L3" s="153" t="s">
        <v>359</v>
      </c>
    </row>
    <row r="4" spans="1:12" ht="10.5" customHeight="1" thickBot="1">
      <c r="A4" s="189"/>
      <c r="B4" s="189"/>
      <c r="C4" s="189"/>
      <c r="D4" s="189"/>
      <c r="E4" s="189"/>
      <c r="F4" s="189"/>
      <c r="G4" s="189"/>
      <c r="H4" s="189"/>
      <c r="I4" s="190"/>
      <c r="J4" s="4" t="s">
        <v>2</v>
      </c>
      <c r="K4" s="2" t="s">
        <v>384</v>
      </c>
      <c r="L4" s="153" t="s">
        <v>360</v>
      </c>
    </row>
    <row r="5" spans="1:12" ht="12.75" customHeight="1">
      <c r="A5" s="5"/>
      <c r="C5" s="81" t="s">
        <v>195</v>
      </c>
      <c r="D5" s="183" t="s">
        <v>377</v>
      </c>
      <c r="E5" s="183"/>
      <c r="F5" s="6"/>
      <c r="G5" s="6"/>
      <c r="H5" s="6"/>
      <c r="I5" s="83" t="s">
        <v>205</v>
      </c>
      <c r="J5" s="7" t="s">
        <v>3</v>
      </c>
      <c r="K5" s="2" t="s">
        <v>381</v>
      </c>
      <c r="L5" s="153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3" t="s">
        <v>362</v>
      </c>
    </row>
    <row r="7" spans="1:12" ht="12.75">
      <c r="A7" s="10" t="s">
        <v>196</v>
      </c>
      <c r="B7" s="191" t="s">
        <v>376</v>
      </c>
      <c r="C7" s="191"/>
      <c r="D7" s="191"/>
      <c r="E7" s="191"/>
      <c r="F7" s="191"/>
      <c r="G7" s="191"/>
      <c r="H7" s="191"/>
      <c r="I7" s="83" t="s">
        <v>202</v>
      </c>
      <c r="J7" s="92"/>
      <c r="K7" s="2" t="s">
        <v>382</v>
      </c>
      <c r="L7" s="153" t="s">
        <v>363</v>
      </c>
    </row>
    <row r="8" spans="1:12" ht="12.75">
      <c r="A8" s="10" t="s">
        <v>197</v>
      </c>
      <c r="B8" s="191"/>
      <c r="C8" s="191"/>
      <c r="D8" s="191"/>
      <c r="E8" s="191"/>
      <c r="F8" s="191"/>
      <c r="G8" s="191"/>
      <c r="H8" s="191"/>
      <c r="I8" s="83" t="s">
        <v>337</v>
      </c>
      <c r="J8" s="92" t="s">
        <v>378</v>
      </c>
      <c r="K8" s="2"/>
      <c r="L8" s="153" t="s">
        <v>364</v>
      </c>
    </row>
    <row r="9" spans="1:12" ht="12.75">
      <c r="A9" s="10" t="s">
        <v>198</v>
      </c>
      <c r="B9" s="192"/>
      <c r="C9" s="192"/>
      <c r="D9" s="192"/>
      <c r="E9" s="192"/>
      <c r="F9" s="192"/>
      <c r="G9" s="192"/>
      <c r="H9" s="192"/>
      <c r="I9" s="83" t="s">
        <v>331</v>
      </c>
      <c r="J9" s="93"/>
      <c r="K9" s="2"/>
      <c r="L9" s="153" t="s">
        <v>365</v>
      </c>
    </row>
    <row r="10" spans="1:12" ht="12.75">
      <c r="A10" s="10" t="s">
        <v>200</v>
      </c>
      <c r="B10" s="169"/>
      <c r="C10" s="169"/>
      <c r="D10" s="169"/>
      <c r="E10" s="169"/>
      <c r="F10" s="169"/>
      <c r="G10" s="169"/>
      <c r="H10" s="169"/>
      <c r="I10" s="83" t="s">
        <v>202</v>
      </c>
      <c r="J10" s="94"/>
      <c r="K10" s="2" t="s">
        <v>379</v>
      </c>
      <c r="L10" s="153" t="s">
        <v>366</v>
      </c>
    </row>
    <row r="11" spans="1:12" ht="12.75">
      <c r="A11" s="10" t="s">
        <v>199</v>
      </c>
      <c r="B11" s="191"/>
      <c r="C11" s="191"/>
      <c r="D11" s="191"/>
      <c r="E11" s="191"/>
      <c r="F11" s="191"/>
      <c r="G11" s="191"/>
      <c r="H11" s="191"/>
      <c r="I11" s="83" t="s">
        <v>203</v>
      </c>
      <c r="J11" s="95"/>
      <c r="K11" s="2"/>
      <c r="L11" s="153" t="s">
        <v>367</v>
      </c>
    </row>
    <row r="12" spans="1:12" ht="12.75">
      <c r="A12" s="13" t="s">
        <v>4</v>
      </c>
      <c r="B12" s="175"/>
      <c r="C12" s="175"/>
      <c r="D12" s="175"/>
      <c r="E12" s="175"/>
      <c r="F12" s="175"/>
      <c r="G12" s="175"/>
      <c r="H12" s="175"/>
      <c r="I12" s="83"/>
      <c r="J12" s="14"/>
      <c r="K12" s="155"/>
      <c r="L12" s="153" t="s">
        <v>368</v>
      </c>
    </row>
    <row r="13" spans="1:12" ht="12.75" customHeight="1" thickBot="1">
      <c r="A13" s="10" t="s">
        <v>5</v>
      </c>
      <c r="B13" s="175"/>
      <c r="C13" s="175"/>
      <c r="D13" s="175"/>
      <c r="E13" s="175"/>
      <c r="F13" s="175"/>
      <c r="G13" s="175"/>
      <c r="H13" s="175"/>
      <c r="I13" s="83" t="s">
        <v>204</v>
      </c>
      <c r="J13" s="15" t="s">
        <v>6</v>
      </c>
      <c r="K13" s="155"/>
      <c r="L13" s="153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6"/>
      <c r="L14" s="153" t="s">
        <v>370</v>
      </c>
    </row>
    <row r="15" spans="1:12" ht="13.5" customHeight="1">
      <c r="A15" s="17"/>
      <c r="B15" s="18" t="s">
        <v>7</v>
      </c>
      <c r="C15" s="172" t="s">
        <v>8</v>
      </c>
      <c r="D15" s="173"/>
      <c r="E15" s="173"/>
      <c r="F15" s="174"/>
      <c r="G15" s="172" t="s">
        <v>9</v>
      </c>
      <c r="H15" s="173"/>
      <c r="I15" s="173"/>
      <c r="J15" s="173"/>
      <c r="K15" s="156"/>
      <c r="L15" s="153" t="s">
        <v>371</v>
      </c>
    </row>
    <row r="16" spans="1:12" ht="12" customHeight="1">
      <c r="A16" s="20"/>
      <c r="B16" s="21" t="s">
        <v>10</v>
      </c>
      <c r="C16" s="22" t="s">
        <v>11</v>
      </c>
      <c r="D16" s="149" t="s">
        <v>353</v>
      </c>
      <c r="E16" s="149" t="s">
        <v>342</v>
      </c>
      <c r="F16" s="176" t="s">
        <v>12</v>
      </c>
      <c r="G16" s="22" t="s">
        <v>11</v>
      </c>
      <c r="H16" s="149" t="s">
        <v>353</v>
      </c>
      <c r="I16" s="149" t="s">
        <v>342</v>
      </c>
      <c r="J16" s="170" t="s">
        <v>12</v>
      </c>
      <c r="K16" s="156"/>
      <c r="L16" s="153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77"/>
      <c r="G17" s="22" t="s">
        <v>15</v>
      </c>
      <c r="H17" s="22" t="s">
        <v>354</v>
      </c>
      <c r="I17" s="22" t="s">
        <v>343</v>
      </c>
      <c r="J17" s="171"/>
      <c r="L17" s="153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77"/>
      <c r="G18" s="22" t="s">
        <v>16</v>
      </c>
      <c r="H18" s="22" t="s">
        <v>355</v>
      </c>
      <c r="I18" s="22" t="s">
        <v>11</v>
      </c>
      <c r="J18" s="171"/>
      <c r="L18" s="153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3" t="s">
        <v>375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386</v>
      </c>
      <c r="B21" s="41" t="s">
        <v>19</v>
      </c>
      <c r="C21" s="99"/>
      <c r="D21" s="98">
        <f>SUM(D23:D26)</f>
        <v>2816375.34</v>
      </c>
      <c r="E21" s="98">
        <f>SUM(E23:E26)</f>
        <v>105680.89</v>
      </c>
      <c r="F21" s="98">
        <f>SUM(F23:F26)</f>
        <v>2922056.23</v>
      </c>
      <c r="G21" s="99"/>
      <c r="H21" s="98">
        <f>SUM(H23:H26)</f>
        <v>2786934.74</v>
      </c>
      <c r="I21" s="98">
        <f>SUM(I23:I26)</f>
        <v>109668.25</v>
      </c>
      <c r="J21" s="100">
        <f>SUM(J23:J26)</f>
        <v>2896602.99</v>
      </c>
      <c r="K21" s="96" t="s">
        <v>230</v>
      </c>
      <c r="L21" s="153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392</v>
      </c>
      <c r="B23" s="41" t="s">
        <v>21</v>
      </c>
      <c r="C23" s="99"/>
      <c r="D23" s="103"/>
      <c r="E23" s="103"/>
      <c r="F23" s="104">
        <f>SUM(D23:E23)</f>
        <v>0</v>
      </c>
      <c r="G23" s="99"/>
      <c r="H23" s="103"/>
      <c r="I23" s="103"/>
      <c r="J23" s="105">
        <f>SUM(H23:I23)</f>
        <v>0</v>
      </c>
      <c r="K23" s="96" t="s">
        <v>231</v>
      </c>
      <c r="L23" s="153" t="s">
        <v>21</v>
      </c>
    </row>
    <row r="24" spans="1:12" ht="22.5">
      <c r="A24" s="42" t="s">
        <v>22</v>
      </c>
      <c r="B24" s="41" t="s">
        <v>23</v>
      </c>
      <c r="C24" s="99"/>
      <c r="D24" s="103">
        <v>1706423.35</v>
      </c>
      <c r="E24" s="157"/>
      <c r="F24" s="104">
        <f>SUM(D24:E24)</f>
        <v>1706423.35</v>
      </c>
      <c r="G24" s="99"/>
      <c r="H24" s="103">
        <v>1706423.35</v>
      </c>
      <c r="I24" s="157"/>
      <c r="J24" s="105">
        <f>SUM(H24:I24)</f>
        <v>1706423.35</v>
      </c>
      <c r="K24" s="96" t="s">
        <v>232</v>
      </c>
      <c r="L24" s="153" t="s">
        <v>23</v>
      </c>
    </row>
    <row r="25" spans="1:12" ht="12.75">
      <c r="A25" s="42" t="s">
        <v>24</v>
      </c>
      <c r="B25" s="41" t="s">
        <v>25</v>
      </c>
      <c r="C25" s="99"/>
      <c r="D25" s="103">
        <v>1109951.99</v>
      </c>
      <c r="E25" s="103">
        <v>105680.89</v>
      </c>
      <c r="F25" s="104">
        <f>SUM(D25:E25)</f>
        <v>1215632.88</v>
      </c>
      <c r="G25" s="99"/>
      <c r="H25" s="103">
        <v>1080511.39</v>
      </c>
      <c r="I25" s="103">
        <v>109668.25</v>
      </c>
      <c r="J25" s="105">
        <f>SUM(H25:I25)</f>
        <v>1190179.64</v>
      </c>
      <c r="K25" s="96" t="s">
        <v>233</v>
      </c>
      <c r="L25" s="153" t="s">
        <v>25</v>
      </c>
    </row>
    <row r="26" spans="1:12" ht="12.75">
      <c r="A26" s="42" t="s">
        <v>393</v>
      </c>
      <c r="B26" s="41" t="s">
        <v>26</v>
      </c>
      <c r="C26" s="99"/>
      <c r="D26" s="157"/>
      <c r="E26" s="157"/>
      <c r="F26" s="104">
        <f>SUM(D26:E26)</f>
        <v>0</v>
      </c>
      <c r="G26" s="99"/>
      <c r="H26" s="157"/>
      <c r="I26" s="157"/>
      <c r="J26" s="105">
        <f>SUM(H26:I26)</f>
        <v>0</v>
      </c>
      <c r="K26" s="96" t="s">
        <v>234</v>
      </c>
      <c r="L26" s="153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2282022.26</v>
      </c>
      <c r="E27" s="98">
        <f>SUM(E29:E32)</f>
        <v>95680.89</v>
      </c>
      <c r="F27" s="98">
        <f>SUM(F29:F32)</f>
        <v>2377703.15</v>
      </c>
      <c r="G27" s="99"/>
      <c r="H27" s="98">
        <f>SUM(H29:H32)</f>
        <v>2352778.21</v>
      </c>
      <c r="I27" s="98">
        <f>SUM(I29:I32)</f>
        <v>109668.25</v>
      </c>
      <c r="J27" s="100">
        <f>SUM(J29:J32)</f>
        <v>2462446.46</v>
      </c>
      <c r="K27" s="96" t="s">
        <v>235</v>
      </c>
      <c r="L27" s="153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394</v>
      </c>
      <c r="B29" s="41" t="s">
        <v>29</v>
      </c>
      <c r="C29" s="99"/>
      <c r="D29" s="103"/>
      <c r="E29" s="103"/>
      <c r="F29" s="104">
        <f>SUM(D29:E29)</f>
        <v>0</v>
      </c>
      <c r="G29" s="99"/>
      <c r="H29" s="103"/>
      <c r="I29" s="103"/>
      <c r="J29" s="105">
        <f>SUM(H29:I29)</f>
        <v>0</v>
      </c>
      <c r="K29" s="96" t="s">
        <v>236</v>
      </c>
      <c r="L29" s="153" t="s">
        <v>29</v>
      </c>
    </row>
    <row r="30" spans="1:12" ht="22.5">
      <c r="A30" s="42" t="s">
        <v>395</v>
      </c>
      <c r="B30" s="41" t="s">
        <v>30</v>
      </c>
      <c r="C30" s="99"/>
      <c r="D30" s="103">
        <v>1172070.27</v>
      </c>
      <c r="E30" s="157"/>
      <c r="F30" s="104">
        <f>SUM(D30:E30)</f>
        <v>1172070.27</v>
      </c>
      <c r="G30" s="99"/>
      <c r="H30" s="103">
        <v>1272266.82</v>
      </c>
      <c r="I30" s="157"/>
      <c r="J30" s="105">
        <f>SUM(H30:I30)</f>
        <v>1272266.82</v>
      </c>
      <c r="K30" s="96" t="s">
        <v>237</v>
      </c>
      <c r="L30" s="153" t="s">
        <v>30</v>
      </c>
    </row>
    <row r="31" spans="1:12" ht="22.5">
      <c r="A31" s="42" t="s">
        <v>396</v>
      </c>
      <c r="B31" s="41" t="s">
        <v>31</v>
      </c>
      <c r="C31" s="99"/>
      <c r="D31" s="103">
        <v>1109951.99</v>
      </c>
      <c r="E31" s="103">
        <v>95680.89</v>
      </c>
      <c r="F31" s="104">
        <f>SUM(D31:E31)</f>
        <v>1205632.88</v>
      </c>
      <c r="G31" s="99"/>
      <c r="H31" s="103">
        <v>1080511.39</v>
      </c>
      <c r="I31" s="103">
        <v>109668.25</v>
      </c>
      <c r="J31" s="105">
        <f>SUM(H31:I31)</f>
        <v>1190179.64</v>
      </c>
      <c r="K31" s="96" t="s">
        <v>238</v>
      </c>
      <c r="L31" s="153" t="s">
        <v>31</v>
      </c>
    </row>
    <row r="32" spans="1:12" ht="12.75">
      <c r="A32" s="42" t="s">
        <v>32</v>
      </c>
      <c r="B32" s="41" t="s">
        <v>33</v>
      </c>
      <c r="C32" s="99"/>
      <c r="D32" s="157"/>
      <c r="E32" s="157"/>
      <c r="F32" s="104">
        <f>SUM(D32:E32)</f>
        <v>0</v>
      </c>
      <c r="G32" s="99"/>
      <c r="H32" s="157"/>
      <c r="I32" s="157"/>
      <c r="J32" s="105">
        <f>SUM(H32:I32)</f>
        <v>0</v>
      </c>
      <c r="K32" s="96" t="s">
        <v>239</v>
      </c>
      <c r="L32" s="153" t="s">
        <v>33</v>
      </c>
    </row>
    <row r="33" spans="1:12" ht="22.5">
      <c r="A33" s="40" t="s">
        <v>388</v>
      </c>
      <c r="B33" s="41" t="s">
        <v>34</v>
      </c>
      <c r="C33" s="99"/>
      <c r="D33" s="106">
        <f>D21-D27</f>
        <v>534353.08</v>
      </c>
      <c r="E33" s="106">
        <f>E21-E27</f>
        <v>10000</v>
      </c>
      <c r="F33" s="106">
        <f>F21-F27</f>
        <v>544353.08</v>
      </c>
      <c r="G33" s="99"/>
      <c r="H33" s="106">
        <f>H21-H27</f>
        <v>434156.53</v>
      </c>
      <c r="I33" s="106">
        <f>I21-I27</f>
        <v>0</v>
      </c>
      <c r="J33" s="107">
        <f>J21-J27</f>
        <v>434156.53</v>
      </c>
      <c r="K33" s="96" t="s">
        <v>240</v>
      </c>
      <c r="L33" s="153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397</v>
      </c>
      <c r="B35" s="41" t="s">
        <v>36</v>
      </c>
      <c r="C35" s="99"/>
      <c r="D35" s="106">
        <f aca="true" t="shared" si="0" ref="D35:F38">D23-D29</f>
        <v>0</v>
      </c>
      <c r="E35" s="106">
        <f t="shared" si="0"/>
        <v>0</v>
      </c>
      <c r="F35" s="106">
        <f t="shared" si="0"/>
        <v>0</v>
      </c>
      <c r="G35" s="99"/>
      <c r="H35" s="106">
        <f aca="true" t="shared" si="1" ref="H35:J38">H23-H29</f>
        <v>0</v>
      </c>
      <c r="I35" s="106">
        <f t="shared" si="1"/>
        <v>0</v>
      </c>
      <c r="J35" s="110">
        <f t="shared" si="1"/>
        <v>0</v>
      </c>
      <c r="K35" s="96" t="s">
        <v>241</v>
      </c>
      <c r="L35" s="153" t="s">
        <v>36</v>
      </c>
    </row>
    <row r="36" spans="1:12" ht="22.5">
      <c r="A36" s="42" t="s">
        <v>398</v>
      </c>
      <c r="B36" s="41" t="s">
        <v>37</v>
      </c>
      <c r="C36" s="99"/>
      <c r="D36" s="106">
        <f t="shared" si="0"/>
        <v>534353.08</v>
      </c>
      <c r="E36" s="106">
        <f t="shared" si="0"/>
        <v>0</v>
      </c>
      <c r="F36" s="106">
        <f t="shared" si="0"/>
        <v>534353.08</v>
      </c>
      <c r="G36" s="99"/>
      <c r="H36" s="106">
        <f t="shared" si="1"/>
        <v>434156.53</v>
      </c>
      <c r="I36" s="106">
        <f t="shared" si="1"/>
        <v>0</v>
      </c>
      <c r="J36" s="110">
        <f t="shared" si="1"/>
        <v>434156.53</v>
      </c>
      <c r="K36" s="96" t="s">
        <v>242</v>
      </c>
      <c r="L36" s="153" t="s">
        <v>37</v>
      </c>
    </row>
    <row r="37" spans="1:12" ht="22.5">
      <c r="A37" s="42" t="s">
        <v>399</v>
      </c>
      <c r="B37" s="41" t="s">
        <v>38</v>
      </c>
      <c r="C37" s="99"/>
      <c r="D37" s="106">
        <f t="shared" si="0"/>
        <v>0</v>
      </c>
      <c r="E37" s="106">
        <f t="shared" si="0"/>
        <v>10000</v>
      </c>
      <c r="F37" s="106">
        <f t="shared" si="0"/>
        <v>10000</v>
      </c>
      <c r="G37" s="99"/>
      <c r="H37" s="106">
        <f t="shared" si="1"/>
        <v>0</v>
      </c>
      <c r="I37" s="106">
        <f t="shared" si="1"/>
        <v>0</v>
      </c>
      <c r="J37" s="110">
        <f t="shared" si="1"/>
        <v>0</v>
      </c>
      <c r="K37" s="96" t="s">
        <v>243</v>
      </c>
      <c r="L37" s="153" t="s">
        <v>38</v>
      </c>
    </row>
    <row r="38" spans="1:12" ht="23.25" thickBot="1">
      <c r="A38" s="42" t="s">
        <v>400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3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72" t="s">
        <v>8</v>
      </c>
      <c r="D40" s="173"/>
      <c r="E40" s="173"/>
      <c r="F40" s="174"/>
      <c r="G40" s="172" t="s">
        <v>9</v>
      </c>
      <c r="H40" s="173"/>
      <c r="I40" s="173"/>
      <c r="J40" s="173"/>
      <c r="K40" s="96"/>
    </row>
    <row r="41" spans="1:11" ht="12" customHeight="1">
      <c r="A41" s="20"/>
      <c r="B41" s="21" t="s">
        <v>10</v>
      </c>
      <c r="C41" s="22" t="s">
        <v>11</v>
      </c>
      <c r="D41" s="149" t="s">
        <v>353</v>
      </c>
      <c r="E41" s="149" t="s">
        <v>342</v>
      </c>
      <c r="F41" s="176" t="s">
        <v>12</v>
      </c>
      <c r="G41" s="22" t="s">
        <v>11</v>
      </c>
      <c r="H41" s="149" t="s">
        <v>353</v>
      </c>
      <c r="I41" s="149" t="s">
        <v>342</v>
      </c>
      <c r="J41" s="17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77"/>
      <c r="G42" s="22" t="s">
        <v>15</v>
      </c>
      <c r="H42" s="22" t="s">
        <v>354</v>
      </c>
      <c r="I42" s="22" t="s">
        <v>343</v>
      </c>
      <c r="J42" s="17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77"/>
      <c r="G43" s="22" t="s">
        <v>16</v>
      </c>
      <c r="H43" s="22" t="s">
        <v>355</v>
      </c>
      <c r="I43" s="22" t="s">
        <v>11</v>
      </c>
      <c r="J43" s="17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3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57"/>
      <c r="F47" s="117">
        <f>SUM(D47:E47)</f>
        <v>0</v>
      </c>
      <c r="G47" s="99"/>
      <c r="H47" s="103"/>
      <c r="I47" s="157"/>
      <c r="J47" s="105">
        <f>SUM(H47:I47)</f>
        <v>0</v>
      </c>
      <c r="K47" s="96" t="s">
        <v>246</v>
      </c>
      <c r="L47" s="153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3" t="s">
        <v>45</v>
      </c>
    </row>
    <row r="49" spans="1:12" ht="12.75">
      <c r="A49" s="49" t="s">
        <v>46</v>
      </c>
      <c r="B49" s="41" t="s">
        <v>47</v>
      </c>
      <c r="C49" s="99"/>
      <c r="D49" s="157"/>
      <c r="E49" s="157"/>
      <c r="F49" s="117">
        <f>SUM(D49:E49)</f>
        <v>0</v>
      </c>
      <c r="G49" s="99"/>
      <c r="H49" s="157"/>
      <c r="I49" s="157"/>
      <c r="J49" s="105">
        <f>SUM(H49:I49)</f>
        <v>0</v>
      </c>
      <c r="K49" s="96" t="s">
        <v>248</v>
      </c>
      <c r="L49" s="153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3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57"/>
      <c r="F52" s="117">
        <f>SUM(D52:E52)</f>
        <v>0</v>
      </c>
      <c r="G52" s="99"/>
      <c r="H52" s="103"/>
      <c r="I52" s="157"/>
      <c r="J52" s="105">
        <f>SUM(H52:I52)</f>
        <v>0</v>
      </c>
      <c r="K52" s="96" t="s">
        <v>250</v>
      </c>
      <c r="L52" s="153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3" t="s">
        <v>53</v>
      </c>
    </row>
    <row r="54" spans="1:12" ht="12.75">
      <c r="A54" s="49" t="s">
        <v>54</v>
      </c>
      <c r="B54" s="41" t="s">
        <v>55</v>
      </c>
      <c r="C54" s="99"/>
      <c r="D54" s="157"/>
      <c r="E54" s="157"/>
      <c r="F54" s="117">
        <f>SUM(D54:E54)</f>
        <v>0</v>
      </c>
      <c r="G54" s="99"/>
      <c r="H54" s="157"/>
      <c r="I54" s="157"/>
      <c r="J54" s="105">
        <f>SUM(H54:I54)</f>
        <v>0</v>
      </c>
      <c r="K54" s="96" t="s">
        <v>252</v>
      </c>
      <c r="L54" s="153" t="s">
        <v>55</v>
      </c>
    </row>
    <row r="55" spans="1:12" ht="22.5">
      <c r="A55" s="43" t="s">
        <v>390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3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3" t="s">
        <v>57</v>
      </c>
    </row>
    <row r="58" spans="1:12" ht="22.5">
      <c r="A58" s="49" t="s">
        <v>401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3" t="s">
        <v>58</v>
      </c>
    </row>
    <row r="59" spans="1:12" ht="22.5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3" t="s">
        <v>59</v>
      </c>
    </row>
    <row r="60" spans="1:12" ht="12.75">
      <c r="A60" s="43" t="s">
        <v>391</v>
      </c>
      <c r="B60" s="41" t="s">
        <v>60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257</v>
      </c>
      <c r="L60" s="153" t="s">
        <v>60</v>
      </c>
    </row>
    <row r="61" spans="1:12" ht="12.75">
      <c r="A61" s="43" t="s">
        <v>61</v>
      </c>
      <c r="B61" s="41" t="s">
        <v>62</v>
      </c>
      <c r="C61" s="103"/>
      <c r="D61" s="121">
        <v>48777.49</v>
      </c>
      <c r="E61" s="121"/>
      <c r="F61" s="117">
        <f>SUM(C61:E61)</f>
        <v>48777.49</v>
      </c>
      <c r="G61" s="103"/>
      <c r="H61" s="121">
        <v>48777.49</v>
      </c>
      <c r="I61" s="121">
        <v>14000</v>
      </c>
      <c r="J61" s="105">
        <f>SUM(G61:I61)</f>
        <v>62777.49</v>
      </c>
      <c r="K61" s="96" t="s">
        <v>258</v>
      </c>
      <c r="L61" s="153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61"/>
      <c r="F63" s="117">
        <f>SUM(C63:E63)</f>
        <v>0</v>
      </c>
      <c r="G63" s="157"/>
      <c r="H63" s="161"/>
      <c r="I63" s="161"/>
      <c r="J63" s="105">
        <f>SUM(G63:I63)</f>
        <v>0</v>
      </c>
      <c r="K63" s="96" t="s">
        <v>259</v>
      </c>
      <c r="L63" s="153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3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3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61"/>
      <c r="F67" s="117">
        <f>SUM(C67:E67)</f>
        <v>0</v>
      </c>
      <c r="G67" s="103"/>
      <c r="H67" s="121"/>
      <c r="I67" s="161"/>
      <c r="J67" s="105">
        <f>SUM(G67:I67)</f>
        <v>0</v>
      </c>
      <c r="K67" s="96" t="s">
        <v>262</v>
      </c>
      <c r="L67" s="153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3" t="s">
        <v>72</v>
      </c>
    </row>
    <row r="69" spans="1:12" ht="13.5" thickBot="1">
      <c r="A69" s="51" t="s">
        <v>73</v>
      </c>
      <c r="B69" s="44" t="s">
        <v>74</v>
      </c>
      <c r="C69" s="158"/>
      <c r="D69" s="159"/>
      <c r="E69" s="159"/>
      <c r="F69" s="125">
        <f>SUM(C69:E69)</f>
        <v>0</v>
      </c>
      <c r="G69" s="158"/>
      <c r="H69" s="159"/>
      <c r="I69" s="159"/>
      <c r="J69" s="126">
        <f>SUM(G69:I69)</f>
        <v>0</v>
      </c>
      <c r="K69" s="96" t="s">
        <v>264</v>
      </c>
      <c r="L69" s="153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72" t="s">
        <v>8</v>
      </c>
      <c r="D71" s="173"/>
      <c r="E71" s="173"/>
      <c r="F71" s="174"/>
      <c r="G71" s="172" t="s">
        <v>9</v>
      </c>
      <c r="H71" s="173"/>
      <c r="I71" s="173"/>
      <c r="J71" s="173"/>
      <c r="K71" s="96"/>
    </row>
    <row r="72" spans="1:11" ht="12" customHeight="1">
      <c r="A72" s="20"/>
      <c r="B72" s="21" t="s">
        <v>10</v>
      </c>
      <c r="C72" s="22" t="s">
        <v>11</v>
      </c>
      <c r="D72" s="149" t="s">
        <v>353</v>
      </c>
      <c r="E72" s="149" t="s">
        <v>342</v>
      </c>
      <c r="F72" s="176" t="s">
        <v>12</v>
      </c>
      <c r="G72" s="22" t="s">
        <v>11</v>
      </c>
      <c r="H72" s="149" t="s">
        <v>353</v>
      </c>
      <c r="I72" s="149" t="s">
        <v>342</v>
      </c>
      <c r="J72" s="17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77"/>
      <c r="G73" s="22" t="s">
        <v>15</v>
      </c>
      <c r="H73" s="22" t="s">
        <v>354</v>
      </c>
      <c r="I73" s="22" t="s">
        <v>343</v>
      </c>
      <c r="J73" s="17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77"/>
      <c r="G74" s="22" t="s">
        <v>16</v>
      </c>
      <c r="H74" s="22" t="s">
        <v>355</v>
      </c>
      <c r="I74" s="22" t="s">
        <v>11</v>
      </c>
      <c r="J74" s="17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3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57"/>
      <c r="D78" s="161"/>
      <c r="E78" s="161"/>
      <c r="F78" s="117">
        <f>SUM(C78:E78)</f>
        <v>0</v>
      </c>
      <c r="G78" s="161"/>
      <c r="H78" s="161"/>
      <c r="I78" s="161"/>
      <c r="J78" s="105">
        <f>SUM(G78:I78)</f>
        <v>0</v>
      </c>
      <c r="K78" s="96" t="s">
        <v>266</v>
      </c>
      <c r="L78" s="153" t="s">
        <v>79</v>
      </c>
    </row>
    <row r="79" spans="1:12" ht="22.5">
      <c r="A79" s="49" t="s">
        <v>339</v>
      </c>
      <c r="B79" s="41" t="s">
        <v>80</v>
      </c>
      <c r="C79" s="157"/>
      <c r="D79" s="161"/>
      <c r="E79" s="161"/>
      <c r="F79" s="117">
        <f>SUM(C79:E79)</f>
        <v>0</v>
      </c>
      <c r="G79" s="161"/>
      <c r="H79" s="161"/>
      <c r="I79" s="161"/>
      <c r="J79" s="105">
        <f>SUM(G79:I79)</f>
        <v>0</v>
      </c>
      <c r="K79" s="96" t="s">
        <v>267</v>
      </c>
      <c r="L79" s="153" t="s">
        <v>80</v>
      </c>
    </row>
    <row r="80" spans="1:12" ht="22.5">
      <c r="A80" s="49" t="s">
        <v>81</v>
      </c>
      <c r="B80" s="41" t="s">
        <v>82</v>
      </c>
      <c r="C80" s="157"/>
      <c r="D80" s="160"/>
      <c r="E80" s="160"/>
      <c r="F80" s="117">
        <f>SUM(C80:E80)</f>
        <v>0</v>
      </c>
      <c r="G80" s="160"/>
      <c r="H80" s="160"/>
      <c r="I80" s="160"/>
      <c r="J80" s="105">
        <f>SUM(G80:I80)</f>
        <v>0</v>
      </c>
      <c r="K80" s="96" t="s">
        <v>268</v>
      </c>
      <c r="L80" s="153" t="s">
        <v>82</v>
      </c>
    </row>
    <row r="81" spans="1:12" ht="12.75">
      <c r="A81" s="51" t="s">
        <v>83</v>
      </c>
      <c r="B81" s="41" t="s">
        <v>84</v>
      </c>
      <c r="C81" s="157"/>
      <c r="D81" s="160"/>
      <c r="E81" s="160"/>
      <c r="F81" s="117">
        <f>SUM(C81:E81)</f>
        <v>0</v>
      </c>
      <c r="G81" s="160"/>
      <c r="H81" s="160"/>
      <c r="I81" s="160"/>
      <c r="J81" s="105">
        <f>SUM(G81:I81)</f>
        <v>0</v>
      </c>
      <c r="K81" s="96" t="s">
        <v>269</v>
      </c>
      <c r="L81" s="153" t="s">
        <v>84</v>
      </c>
    </row>
    <row r="82" spans="1:12" ht="23.25" thickBot="1">
      <c r="A82" s="53" t="s">
        <v>85</v>
      </c>
      <c r="B82" s="54" t="s">
        <v>86</v>
      </c>
      <c r="C82" s="164"/>
      <c r="D82" s="165"/>
      <c r="E82" s="129"/>
      <c r="F82" s="117">
        <f>SUM(C82:E82)</f>
        <v>0</v>
      </c>
      <c r="G82" s="165"/>
      <c r="H82" s="165"/>
      <c r="I82" s="129"/>
      <c r="J82" s="105">
        <f>SUM(G82:I82)</f>
        <v>0</v>
      </c>
      <c r="K82" s="96" t="s">
        <v>270</v>
      </c>
      <c r="L82" s="153" t="s">
        <v>86</v>
      </c>
    </row>
    <row r="83" spans="1:12" ht="34.5" thickBot="1">
      <c r="A83" s="55" t="s">
        <v>385</v>
      </c>
      <c r="B83" s="56" t="s">
        <v>87</v>
      </c>
      <c r="C83" s="130">
        <f aca="true" t="shared" si="6" ref="C83:J83">C33+C55+C60+C61+C64+C76+C82</f>
        <v>0</v>
      </c>
      <c r="D83" s="130">
        <f t="shared" si="6"/>
        <v>583130.57</v>
      </c>
      <c r="E83" s="130">
        <f t="shared" si="6"/>
        <v>10000</v>
      </c>
      <c r="F83" s="130">
        <f t="shared" si="6"/>
        <v>593130.57</v>
      </c>
      <c r="G83" s="130">
        <f t="shared" si="6"/>
        <v>0</v>
      </c>
      <c r="H83" s="130">
        <f t="shared" si="6"/>
        <v>482934.02</v>
      </c>
      <c r="I83" s="130">
        <f t="shared" si="6"/>
        <v>14000</v>
      </c>
      <c r="J83" s="131">
        <f t="shared" si="6"/>
        <v>496934.02</v>
      </c>
      <c r="K83" s="96" t="s">
        <v>271</v>
      </c>
      <c r="L83" s="153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4502.07</v>
      </c>
      <c r="E85" s="98">
        <f t="shared" si="7"/>
        <v>163776.86</v>
      </c>
      <c r="F85" s="98">
        <f t="shared" si="7"/>
        <v>168278.93</v>
      </c>
      <c r="G85" s="98">
        <f t="shared" si="7"/>
        <v>0</v>
      </c>
      <c r="H85" s="98">
        <f t="shared" si="7"/>
        <v>18618.52</v>
      </c>
      <c r="I85" s="98">
        <f t="shared" si="7"/>
        <v>176253.56</v>
      </c>
      <c r="J85" s="100">
        <f t="shared" si="7"/>
        <v>194872.08</v>
      </c>
      <c r="K85" s="96" t="s">
        <v>272</v>
      </c>
      <c r="L85" s="153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>
        <v>4502.07</v>
      </c>
      <c r="E87" s="121">
        <v>163776.86</v>
      </c>
      <c r="F87" s="117">
        <f aca="true" t="shared" si="8" ref="F87:F95">SUM(C87:E87)</f>
        <v>168278.93</v>
      </c>
      <c r="G87" s="121"/>
      <c r="H87" s="121">
        <v>18618.52</v>
      </c>
      <c r="I87" s="121">
        <v>176253.56</v>
      </c>
      <c r="J87" s="105">
        <f aca="true" t="shared" si="9" ref="J87:J95">SUM(G87:I87)</f>
        <v>194872.08</v>
      </c>
      <c r="K87" s="96" t="s">
        <v>273</v>
      </c>
      <c r="L87" s="153" t="s">
        <v>92</v>
      </c>
    </row>
    <row r="88" spans="1:12" ht="22.5">
      <c r="A88" s="49" t="s">
        <v>225</v>
      </c>
      <c r="B88" s="41" t="s">
        <v>93</v>
      </c>
      <c r="C88" s="157"/>
      <c r="D88" s="161"/>
      <c r="E88" s="161"/>
      <c r="F88" s="117">
        <f t="shared" si="8"/>
        <v>0</v>
      </c>
      <c r="G88" s="157"/>
      <c r="H88" s="161"/>
      <c r="I88" s="161"/>
      <c r="J88" s="105">
        <f t="shared" si="9"/>
        <v>0</v>
      </c>
      <c r="K88" s="96" t="s">
        <v>274</v>
      </c>
      <c r="L88" s="153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3" t="s">
        <v>94</v>
      </c>
    </row>
    <row r="90" spans="1:12" ht="22.5">
      <c r="A90" s="49" t="s">
        <v>227</v>
      </c>
      <c r="B90" s="41" t="s">
        <v>95</v>
      </c>
      <c r="C90" s="157"/>
      <c r="D90" s="161"/>
      <c r="E90" s="121"/>
      <c r="F90" s="117">
        <f t="shared" si="8"/>
        <v>0</v>
      </c>
      <c r="G90" s="157"/>
      <c r="H90" s="161"/>
      <c r="I90" s="127"/>
      <c r="J90" s="105">
        <f t="shared" si="9"/>
        <v>0</v>
      </c>
      <c r="K90" s="96" t="s">
        <v>276</v>
      </c>
      <c r="L90" s="153" t="s">
        <v>95</v>
      </c>
    </row>
    <row r="91" spans="1:12" ht="22.5">
      <c r="A91" s="49" t="s">
        <v>357</v>
      </c>
      <c r="B91" s="41" t="s">
        <v>96</v>
      </c>
      <c r="C91" s="157"/>
      <c r="D91" s="161"/>
      <c r="E91" s="161"/>
      <c r="F91" s="117">
        <f t="shared" si="8"/>
        <v>0</v>
      </c>
      <c r="G91" s="157"/>
      <c r="H91" s="161"/>
      <c r="I91" s="160"/>
      <c r="J91" s="105">
        <f t="shared" si="9"/>
        <v>0</v>
      </c>
      <c r="K91" s="96" t="s">
        <v>277</v>
      </c>
      <c r="L91" s="153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3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3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3" t="s">
        <v>101</v>
      </c>
    </row>
    <row r="95" spans="1:12" ht="22.5">
      <c r="A95" s="49" t="s">
        <v>229</v>
      </c>
      <c r="B95" s="41" t="s">
        <v>102</v>
      </c>
      <c r="C95" s="157"/>
      <c r="D95" s="161"/>
      <c r="E95" s="121"/>
      <c r="F95" s="117">
        <f t="shared" si="8"/>
        <v>0</v>
      </c>
      <c r="G95" s="157"/>
      <c r="H95" s="161"/>
      <c r="I95" s="127"/>
      <c r="J95" s="105">
        <f t="shared" si="9"/>
        <v>0</v>
      </c>
      <c r="K95" s="96" t="s">
        <v>281</v>
      </c>
      <c r="L95" s="153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3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3"/>
    </row>
    <row r="98" spans="1:12" s="33" customFormat="1" ht="12.75">
      <c r="A98" s="57" t="s">
        <v>105</v>
      </c>
      <c r="B98" s="41" t="s">
        <v>106</v>
      </c>
      <c r="C98" s="157"/>
      <c r="D98" s="161"/>
      <c r="E98" s="161"/>
      <c r="F98" s="117">
        <f>SUM(C98:E98)</f>
        <v>0</v>
      </c>
      <c r="G98" s="161"/>
      <c r="H98" s="161"/>
      <c r="I98" s="161"/>
      <c r="J98" s="105">
        <f>SUM(G98:I98)</f>
        <v>0</v>
      </c>
      <c r="K98" s="96" t="s">
        <v>283</v>
      </c>
      <c r="L98" s="153" t="s">
        <v>106</v>
      </c>
    </row>
    <row r="99" spans="1:12" s="33" customFormat="1" ht="12.75">
      <c r="A99" s="58" t="s">
        <v>107</v>
      </c>
      <c r="B99" s="41" t="s">
        <v>108</v>
      </c>
      <c r="C99" s="157"/>
      <c r="D99" s="127"/>
      <c r="E99" s="127"/>
      <c r="F99" s="117">
        <f>SUM(C99:E99)</f>
        <v>0</v>
      </c>
      <c r="G99" s="160"/>
      <c r="H99" s="127"/>
      <c r="I99" s="127"/>
      <c r="J99" s="105">
        <f>SUM(G99:I99)</f>
        <v>0</v>
      </c>
      <c r="K99" s="96" t="s">
        <v>284</v>
      </c>
      <c r="L99" s="153" t="s">
        <v>108</v>
      </c>
    </row>
    <row r="100" spans="1:12" s="33" customFormat="1" ht="13.5" thickBot="1">
      <c r="A100" s="58" t="s">
        <v>109</v>
      </c>
      <c r="B100" s="44" t="s">
        <v>110</v>
      </c>
      <c r="C100" s="158"/>
      <c r="D100" s="159"/>
      <c r="E100" s="159"/>
      <c r="F100" s="125">
        <f>SUM(C100:E100)</f>
        <v>0</v>
      </c>
      <c r="G100" s="159"/>
      <c r="H100" s="159"/>
      <c r="I100" s="159"/>
      <c r="J100" s="126">
        <f>SUM(G100:I100)</f>
        <v>0</v>
      </c>
      <c r="K100" s="96" t="s">
        <v>285</v>
      </c>
      <c r="L100" s="153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3"/>
    </row>
    <row r="102" spans="1:12" s="33" customFormat="1" ht="15.75" customHeight="1">
      <c r="A102" s="17"/>
      <c r="B102" s="18" t="s">
        <v>7</v>
      </c>
      <c r="C102" s="172" t="s">
        <v>8</v>
      </c>
      <c r="D102" s="173"/>
      <c r="E102" s="173"/>
      <c r="F102" s="174"/>
      <c r="G102" s="172" t="s">
        <v>9</v>
      </c>
      <c r="H102" s="173"/>
      <c r="I102" s="173"/>
      <c r="J102" s="173"/>
      <c r="K102" s="96"/>
      <c r="L102" s="153"/>
    </row>
    <row r="103" spans="1:12" s="33" customFormat="1" ht="12" customHeight="1">
      <c r="A103" s="20"/>
      <c r="B103" s="21" t="s">
        <v>10</v>
      </c>
      <c r="C103" s="22" t="s">
        <v>11</v>
      </c>
      <c r="D103" s="149" t="s">
        <v>353</v>
      </c>
      <c r="E103" s="149" t="s">
        <v>342</v>
      </c>
      <c r="F103" s="176" t="s">
        <v>12</v>
      </c>
      <c r="G103" s="22" t="s">
        <v>11</v>
      </c>
      <c r="H103" s="149" t="s">
        <v>353</v>
      </c>
      <c r="I103" s="149" t="s">
        <v>342</v>
      </c>
      <c r="J103" s="170" t="s">
        <v>12</v>
      </c>
      <c r="K103" s="96"/>
      <c r="L103" s="153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77"/>
      <c r="G104" s="22" t="s">
        <v>15</v>
      </c>
      <c r="H104" s="22" t="s">
        <v>354</v>
      </c>
      <c r="I104" s="22" t="s">
        <v>343</v>
      </c>
      <c r="J104" s="171"/>
      <c r="K104" s="96"/>
      <c r="L104" s="153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77"/>
      <c r="G105" s="22" t="s">
        <v>16</v>
      </c>
      <c r="H105" s="22" t="s">
        <v>355</v>
      </c>
      <c r="I105" s="22" t="s">
        <v>11</v>
      </c>
      <c r="J105" s="171"/>
      <c r="K105" s="96"/>
      <c r="L105" s="153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3"/>
    </row>
    <row r="107" spans="1:12" s="33" customFormat="1" ht="12.75">
      <c r="A107" s="48" t="s">
        <v>349</v>
      </c>
      <c r="B107" s="41" t="s">
        <v>112</v>
      </c>
      <c r="C107" s="157"/>
      <c r="D107" s="127"/>
      <c r="E107" s="127"/>
      <c r="F107" s="132">
        <f>SUM(C107:E107)</f>
        <v>0</v>
      </c>
      <c r="G107" s="160"/>
      <c r="H107" s="127"/>
      <c r="I107" s="127"/>
      <c r="J107" s="105">
        <f>SUM(G107:I107)</f>
        <v>0</v>
      </c>
      <c r="K107" s="96" t="s">
        <v>286</v>
      </c>
      <c r="L107" s="153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>
        <v>8236.98</v>
      </c>
      <c r="E108" s="127"/>
      <c r="F108" s="132">
        <f>SUM(C108:E108)</f>
        <v>8236.98</v>
      </c>
      <c r="G108" s="127"/>
      <c r="H108" s="127">
        <v>11762.32</v>
      </c>
      <c r="I108" s="127"/>
      <c r="J108" s="105">
        <f>SUM(G108:I108)</f>
        <v>11762.32</v>
      </c>
      <c r="K108" s="96" t="s">
        <v>287</v>
      </c>
      <c r="L108" s="153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3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3"/>
    </row>
    <row r="111" spans="1:12" s="33" customFormat="1" ht="22.5">
      <c r="A111" s="50" t="s">
        <v>117</v>
      </c>
      <c r="B111" s="41" t="s">
        <v>118</v>
      </c>
      <c r="C111" s="157"/>
      <c r="D111" s="161"/>
      <c r="E111" s="121"/>
      <c r="F111" s="117">
        <f>SUM(C111:E111)</f>
        <v>0</v>
      </c>
      <c r="G111" s="161"/>
      <c r="H111" s="161"/>
      <c r="I111" s="121"/>
      <c r="J111" s="105">
        <f>SUM(G111:I111)</f>
        <v>0</v>
      </c>
      <c r="K111" s="96" t="s">
        <v>289</v>
      </c>
      <c r="L111" s="153" t="s">
        <v>118</v>
      </c>
    </row>
    <row r="112" spans="1:12" s="33" customFormat="1" ht="22.5">
      <c r="A112" s="50" t="s">
        <v>119</v>
      </c>
      <c r="B112" s="41" t="s">
        <v>120</v>
      </c>
      <c r="C112" s="157"/>
      <c r="D112" s="160"/>
      <c r="E112" s="160"/>
      <c r="F112" s="117">
        <f>SUM(C112:E112)</f>
        <v>0</v>
      </c>
      <c r="G112" s="160"/>
      <c r="H112" s="160"/>
      <c r="I112" s="160"/>
      <c r="J112" s="105">
        <f>SUM(G112:I112)</f>
        <v>0</v>
      </c>
      <c r="K112" s="96" t="s">
        <v>290</v>
      </c>
      <c r="L112" s="153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3" t="s">
        <v>122</v>
      </c>
    </row>
    <row r="114" spans="1:12" s="33" customFormat="1" ht="12.75">
      <c r="A114" s="48" t="s">
        <v>336</v>
      </c>
      <c r="B114" s="54" t="s">
        <v>123</v>
      </c>
      <c r="C114" s="160"/>
      <c r="D114" s="127"/>
      <c r="E114" s="127"/>
      <c r="F114" s="117">
        <f>SUM(C114:E114)</f>
        <v>0</v>
      </c>
      <c r="G114" s="160"/>
      <c r="H114" s="127"/>
      <c r="I114" s="127"/>
      <c r="J114" s="105">
        <f>SUM(G114:I114)</f>
        <v>0</v>
      </c>
      <c r="K114" s="96" t="s">
        <v>292</v>
      </c>
      <c r="L114" s="153" t="s">
        <v>123</v>
      </c>
    </row>
    <row r="115" spans="1:12" s="33" customFormat="1" ht="12.75">
      <c r="A115" s="48" t="s">
        <v>124</v>
      </c>
      <c r="B115" s="61" t="s">
        <v>125</v>
      </c>
      <c r="C115" s="133">
        <f aca="true" t="shared" si="12" ref="C115:J115">C117+C118+C119+C122</f>
        <v>0</v>
      </c>
      <c r="D115" s="133">
        <f t="shared" si="12"/>
        <v>-534353.08</v>
      </c>
      <c r="E115" s="133">
        <f t="shared" si="12"/>
        <v>0</v>
      </c>
      <c r="F115" s="133">
        <f t="shared" si="12"/>
        <v>-534353.08</v>
      </c>
      <c r="G115" s="133">
        <f t="shared" si="12"/>
        <v>0</v>
      </c>
      <c r="H115" s="133">
        <f t="shared" si="12"/>
        <v>-434156.53</v>
      </c>
      <c r="I115" s="133">
        <f t="shared" si="12"/>
        <v>0</v>
      </c>
      <c r="J115" s="119">
        <f t="shared" si="12"/>
        <v>-434156.53</v>
      </c>
      <c r="K115" s="96" t="s">
        <v>293</v>
      </c>
      <c r="L115" s="153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6"/>
      <c r="K116" s="96"/>
      <c r="L116" s="153"/>
    </row>
    <row r="117" spans="1:12" s="33" customFormat="1" ht="12.75">
      <c r="A117" s="50" t="s">
        <v>335</v>
      </c>
      <c r="B117" s="39" t="s">
        <v>126</v>
      </c>
      <c r="C117" s="163"/>
      <c r="D117" s="135"/>
      <c r="E117" s="135"/>
      <c r="F117" s="117">
        <f>SUM(C117:E117)</f>
        <v>0</v>
      </c>
      <c r="G117" s="166"/>
      <c r="H117" s="135"/>
      <c r="I117" s="135"/>
      <c r="J117" s="105">
        <f>SUM(G117:I117)</f>
        <v>0</v>
      </c>
      <c r="K117" s="96" t="s">
        <v>294</v>
      </c>
      <c r="L117" s="153" t="s">
        <v>126</v>
      </c>
    </row>
    <row r="118" spans="1:12" s="33" customFormat="1" ht="22.5">
      <c r="A118" s="51" t="s">
        <v>127</v>
      </c>
      <c r="B118" s="54" t="s">
        <v>128</v>
      </c>
      <c r="C118" s="162"/>
      <c r="D118" s="127"/>
      <c r="E118" s="127"/>
      <c r="F118" s="117">
        <f>SUM(C118:E118)</f>
        <v>0</v>
      </c>
      <c r="G118" s="160"/>
      <c r="H118" s="127"/>
      <c r="I118" s="127"/>
      <c r="J118" s="105">
        <f>SUM(G118:I118)</f>
        <v>0</v>
      </c>
      <c r="K118" s="96" t="s">
        <v>295</v>
      </c>
      <c r="L118" s="153" t="s">
        <v>128</v>
      </c>
    </row>
    <row r="119" spans="1:12" s="33" customFormat="1" ht="12.75">
      <c r="A119" s="51" t="s">
        <v>129</v>
      </c>
      <c r="B119" s="54" t="s">
        <v>130</v>
      </c>
      <c r="C119" s="157"/>
      <c r="D119" s="160"/>
      <c r="E119" s="127"/>
      <c r="F119" s="117">
        <f>SUM(C119:E119)</f>
        <v>0</v>
      </c>
      <c r="G119" s="160"/>
      <c r="H119" s="160"/>
      <c r="I119" s="127"/>
      <c r="J119" s="105">
        <f>SUM(G119:I119)</f>
        <v>0</v>
      </c>
      <c r="K119" s="96" t="s">
        <v>296</v>
      </c>
      <c r="L119" s="153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-1706423.35</v>
      </c>
      <c r="E120" s="127"/>
      <c r="F120" s="117">
        <f>SUM(D120:E120)</f>
        <v>-1706423.35</v>
      </c>
      <c r="G120" s="128"/>
      <c r="H120" s="127">
        <v>-1706423.35</v>
      </c>
      <c r="I120" s="127"/>
      <c r="J120" s="105">
        <f>SUM(H120:I120)</f>
        <v>-1706423.35</v>
      </c>
      <c r="K120" s="96" t="s">
        <v>297</v>
      </c>
      <c r="L120" s="153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1172070.27</v>
      </c>
      <c r="E121" s="127"/>
      <c r="F121" s="117">
        <f>SUM(D121:E121)</f>
        <v>1172070.27</v>
      </c>
      <c r="G121" s="128"/>
      <c r="H121" s="127">
        <v>1272266.82</v>
      </c>
      <c r="I121" s="127"/>
      <c r="J121" s="105">
        <f>SUM(H121:I121)</f>
        <v>1272266.82</v>
      </c>
      <c r="K121" s="96" t="s">
        <v>298</v>
      </c>
      <c r="L121" s="153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-534353.08</v>
      </c>
      <c r="E122" s="98">
        <f>E120+E121</f>
        <v>0</v>
      </c>
      <c r="F122" s="98">
        <f>F120+F121</f>
        <v>-534353.08</v>
      </c>
      <c r="G122" s="128"/>
      <c r="H122" s="98">
        <f>H120+H121</f>
        <v>-434156.53</v>
      </c>
      <c r="I122" s="98">
        <f>I120+I121</f>
        <v>0</v>
      </c>
      <c r="J122" s="119">
        <f>J120+J121</f>
        <v>-434156.53</v>
      </c>
      <c r="K122" s="96" t="s">
        <v>299</v>
      </c>
      <c r="L122" s="153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3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3"/>
    </row>
    <row r="125" spans="1:12" s="33" customFormat="1" ht="12.75">
      <c r="A125" s="57" t="s">
        <v>134</v>
      </c>
      <c r="B125" s="41" t="s">
        <v>135</v>
      </c>
      <c r="C125" s="157"/>
      <c r="D125" s="161"/>
      <c r="E125" s="121"/>
      <c r="F125" s="117">
        <f>SUM(C125:E125)</f>
        <v>0</v>
      </c>
      <c r="G125" s="161"/>
      <c r="H125" s="161"/>
      <c r="I125" s="121"/>
      <c r="J125" s="105">
        <f>SUM(G125:I125)</f>
        <v>0</v>
      </c>
      <c r="K125" s="96" t="s">
        <v>301</v>
      </c>
      <c r="L125" s="153" t="s">
        <v>135</v>
      </c>
    </row>
    <row r="126" spans="1:12" s="33" customFormat="1" ht="12.75">
      <c r="A126" s="62" t="s">
        <v>136</v>
      </c>
      <c r="B126" s="39" t="s">
        <v>137</v>
      </c>
      <c r="C126" s="163"/>
      <c r="D126" s="167"/>
      <c r="E126" s="137"/>
      <c r="F126" s="117">
        <f>SUM(C126:E126)</f>
        <v>0</v>
      </c>
      <c r="G126" s="167"/>
      <c r="H126" s="167"/>
      <c r="I126" s="137"/>
      <c r="J126" s="105">
        <f>SUM(G126:I126)</f>
        <v>0</v>
      </c>
      <c r="K126" s="96" t="s">
        <v>302</v>
      </c>
      <c r="L126" s="153" t="s">
        <v>137</v>
      </c>
    </row>
    <row r="127" spans="1:12" s="33" customFormat="1" ht="12.75">
      <c r="A127" s="63" t="s">
        <v>138</v>
      </c>
      <c r="B127" s="54" t="s">
        <v>139</v>
      </c>
      <c r="C127" s="162"/>
      <c r="D127" s="160"/>
      <c r="E127" s="160"/>
      <c r="F127" s="117">
        <f>SUM(C127:E127)</f>
        <v>0</v>
      </c>
      <c r="G127" s="160"/>
      <c r="H127" s="160"/>
      <c r="I127" s="160"/>
      <c r="J127" s="105">
        <f>SUM(G127:I127)</f>
        <v>0</v>
      </c>
      <c r="K127" s="96" t="s">
        <v>303</v>
      </c>
      <c r="L127" s="153" t="s">
        <v>139</v>
      </c>
    </row>
    <row r="128" spans="1:12" s="33" customFormat="1" ht="12.75">
      <c r="A128" s="150" t="s">
        <v>156</v>
      </c>
      <c r="B128" s="54" t="s">
        <v>344</v>
      </c>
      <c r="C128" s="136"/>
      <c r="D128" s="136"/>
      <c r="E128" s="136"/>
      <c r="F128" s="117">
        <f>SUM(C128:E128)</f>
        <v>0</v>
      </c>
      <c r="G128" s="136"/>
      <c r="H128" s="136">
        <v>0.36</v>
      </c>
      <c r="I128" s="136"/>
      <c r="J128" s="105">
        <f>SUM(G128:I128)</f>
        <v>0.36</v>
      </c>
      <c r="K128" s="96" t="s">
        <v>345</v>
      </c>
      <c r="L128" s="153" t="s">
        <v>344</v>
      </c>
    </row>
    <row r="129" spans="1:12" s="33" customFormat="1" ht="23.25" thickBot="1">
      <c r="A129" s="55" t="s">
        <v>387</v>
      </c>
      <c r="B129" s="64" t="s">
        <v>140</v>
      </c>
      <c r="C129" s="138">
        <f aca="true" t="shared" si="14" ref="C129:J129">C85+C96+C107+C108+C109+C113+C114+C115+C123+C128</f>
        <v>0</v>
      </c>
      <c r="D129" s="138">
        <f t="shared" si="14"/>
        <v>-521614.03</v>
      </c>
      <c r="E129" s="138">
        <f t="shared" si="14"/>
        <v>163776.86</v>
      </c>
      <c r="F129" s="138">
        <f t="shared" si="14"/>
        <v>-357837.17</v>
      </c>
      <c r="G129" s="138">
        <f t="shared" si="14"/>
        <v>0</v>
      </c>
      <c r="H129" s="138">
        <f t="shared" si="14"/>
        <v>-403775.33</v>
      </c>
      <c r="I129" s="138">
        <f t="shared" si="14"/>
        <v>176253.56</v>
      </c>
      <c r="J129" s="139">
        <f t="shared" si="14"/>
        <v>-227521.77</v>
      </c>
      <c r="K129" s="96" t="s">
        <v>304</v>
      </c>
      <c r="L129" s="153" t="s">
        <v>140</v>
      </c>
    </row>
    <row r="130" spans="1:12" s="33" customFormat="1" ht="13.5" thickBot="1">
      <c r="A130" s="65" t="s">
        <v>141</v>
      </c>
      <c r="B130" s="56" t="s">
        <v>142</v>
      </c>
      <c r="C130" s="140">
        <f aca="true" t="shared" si="15" ref="C130:J130">C83+C129</f>
        <v>0</v>
      </c>
      <c r="D130" s="140">
        <f t="shared" si="15"/>
        <v>61516.54</v>
      </c>
      <c r="E130" s="140">
        <f t="shared" si="15"/>
        <v>173776.86</v>
      </c>
      <c r="F130" s="140">
        <f t="shared" si="15"/>
        <v>235293.4</v>
      </c>
      <c r="G130" s="140">
        <f t="shared" si="15"/>
        <v>0</v>
      </c>
      <c r="H130" s="140">
        <f t="shared" si="15"/>
        <v>79158.69</v>
      </c>
      <c r="I130" s="140">
        <f t="shared" si="15"/>
        <v>190253.56</v>
      </c>
      <c r="J130" s="141">
        <f t="shared" si="15"/>
        <v>269412.25</v>
      </c>
      <c r="K130" s="96" t="s">
        <v>305</v>
      </c>
      <c r="L130" s="153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3"/>
    </row>
    <row r="132" spans="1:12" s="33" customFormat="1" ht="17.25" customHeight="1">
      <c r="A132" s="17"/>
      <c r="B132" s="18" t="s">
        <v>7</v>
      </c>
      <c r="C132" s="172" t="s">
        <v>8</v>
      </c>
      <c r="D132" s="173"/>
      <c r="E132" s="173"/>
      <c r="F132" s="174"/>
      <c r="G132" s="172" t="s">
        <v>9</v>
      </c>
      <c r="H132" s="173"/>
      <c r="I132" s="173"/>
      <c r="J132" s="173"/>
      <c r="K132" s="96"/>
      <c r="L132" s="153"/>
    </row>
    <row r="133" spans="1:12" s="33" customFormat="1" ht="12" customHeight="1">
      <c r="A133" s="20"/>
      <c r="B133" s="21" t="s">
        <v>10</v>
      </c>
      <c r="C133" s="22" t="s">
        <v>11</v>
      </c>
      <c r="D133" s="149" t="s">
        <v>353</v>
      </c>
      <c r="E133" s="149" t="s">
        <v>342</v>
      </c>
      <c r="F133" s="176" t="s">
        <v>12</v>
      </c>
      <c r="G133" s="22" t="s">
        <v>11</v>
      </c>
      <c r="H133" s="149" t="s">
        <v>353</v>
      </c>
      <c r="I133" s="149" t="s">
        <v>342</v>
      </c>
      <c r="J133" s="170" t="s">
        <v>12</v>
      </c>
      <c r="K133" s="96"/>
      <c r="L133" s="153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77"/>
      <c r="G134" s="22" t="s">
        <v>15</v>
      </c>
      <c r="H134" s="22" t="s">
        <v>354</v>
      </c>
      <c r="I134" s="22" t="s">
        <v>343</v>
      </c>
      <c r="J134" s="171"/>
      <c r="K134" s="96"/>
      <c r="L134" s="153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77"/>
      <c r="G135" s="22" t="s">
        <v>16</v>
      </c>
      <c r="H135" s="22" t="s">
        <v>355</v>
      </c>
      <c r="I135" s="22" t="s">
        <v>11</v>
      </c>
      <c r="J135" s="171"/>
      <c r="K135" s="96"/>
      <c r="L135" s="153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3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3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3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3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3" t="s">
        <v>149</v>
      </c>
    </row>
    <row r="141" spans="1:12" s="33" customFormat="1" ht="33.75">
      <c r="A141" s="50" t="s">
        <v>150</v>
      </c>
      <c r="B141" s="41" t="s">
        <v>151</v>
      </c>
      <c r="C141" s="157"/>
      <c r="D141" s="161"/>
      <c r="E141" s="161"/>
      <c r="F141" s="117">
        <f>SUM(C141:E141)</f>
        <v>0</v>
      </c>
      <c r="G141" s="161"/>
      <c r="H141" s="161"/>
      <c r="I141" s="161"/>
      <c r="J141" s="105">
        <f>SUM(G141:I141)</f>
        <v>0</v>
      </c>
      <c r="K141" s="96" t="s">
        <v>308</v>
      </c>
      <c r="L141" s="153" t="s">
        <v>151</v>
      </c>
    </row>
    <row r="142" spans="1:12" s="33" customFormat="1" ht="22.5">
      <c r="A142" s="50" t="s">
        <v>152</v>
      </c>
      <c r="B142" s="41" t="s">
        <v>153</v>
      </c>
      <c r="C142" s="157"/>
      <c r="D142" s="161"/>
      <c r="E142" s="161"/>
      <c r="F142" s="117">
        <f>SUM(C142:E142)</f>
        <v>0</v>
      </c>
      <c r="G142" s="161"/>
      <c r="H142" s="161"/>
      <c r="I142" s="161"/>
      <c r="J142" s="105">
        <f>SUM(G142:I142)</f>
        <v>0</v>
      </c>
      <c r="K142" s="96" t="s">
        <v>309</v>
      </c>
      <c r="L142" s="153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3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0</v>
      </c>
      <c r="E144" s="98">
        <f t="shared" si="17"/>
        <v>96524.31</v>
      </c>
      <c r="F144" s="98">
        <f t="shared" si="17"/>
        <v>96524.31</v>
      </c>
      <c r="G144" s="98">
        <f t="shared" si="17"/>
        <v>0</v>
      </c>
      <c r="H144" s="98">
        <f t="shared" si="17"/>
        <v>0</v>
      </c>
      <c r="I144" s="98">
        <f t="shared" si="17"/>
        <v>50261</v>
      </c>
      <c r="J144" s="119">
        <f t="shared" si="17"/>
        <v>50261</v>
      </c>
      <c r="K144" s="96" t="s">
        <v>311</v>
      </c>
      <c r="L144" s="153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3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312</v>
      </c>
      <c r="L146" s="153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3" t="s">
        <v>161</v>
      </c>
    </row>
    <row r="148" spans="1:12" s="33" customFormat="1" ht="22.5">
      <c r="A148" s="51" t="s">
        <v>162</v>
      </c>
      <c r="B148" s="41" t="s">
        <v>163</v>
      </c>
      <c r="C148" s="157"/>
      <c r="D148" s="127"/>
      <c r="E148" s="127">
        <v>96524.31</v>
      </c>
      <c r="F148" s="117">
        <f t="shared" si="18"/>
        <v>96524.31</v>
      </c>
      <c r="G148" s="160"/>
      <c r="H148" s="127"/>
      <c r="I148" s="127">
        <v>50261</v>
      </c>
      <c r="J148" s="105">
        <f t="shared" si="19"/>
        <v>50261</v>
      </c>
      <c r="K148" s="96" t="s">
        <v>314</v>
      </c>
      <c r="L148" s="153" t="s">
        <v>163</v>
      </c>
    </row>
    <row r="149" spans="1:12" s="33" customFormat="1" ht="22.5">
      <c r="A149" s="51" t="s">
        <v>164</v>
      </c>
      <c r="B149" s="41" t="s">
        <v>165</v>
      </c>
      <c r="C149" s="157"/>
      <c r="D149" s="127"/>
      <c r="E149" s="127"/>
      <c r="F149" s="117">
        <f t="shared" si="18"/>
        <v>0</v>
      </c>
      <c r="G149" s="160"/>
      <c r="H149" s="127"/>
      <c r="I149" s="127"/>
      <c r="J149" s="105">
        <f t="shared" si="19"/>
        <v>0</v>
      </c>
      <c r="K149" s="96" t="s">
        <v>315</v>
      </c>
      <c r="L149" s="153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3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3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3"/>
    </row>
    <row r="153" spans="1:12" s="33" customFormat="1" ht="17.25" customHeight="1">
      <c r="A153" s="17"/>
      <c r="B153" s="18" t="s">
        <v>7</v>
      </c>
      <c r="C153" s="172" t="s">
        <v>8</v>
      </c>
      <c r="D153" s="173"/>
      <c r="E153" s="173"/>
      <c r="F153" s="174"/>
      <c r="G153" s="172" t="s">
        <v>9</v>
      </c>
      <c r="H153" s="173"/>
      <c r="I153" s="173"/>
      <c r="J153" s="173"/>
      <c r="K153" s="96"/>
      <c r="L153" s="153"/>
    </row>
    <row r="154" spans="1:12" s="33" customFormat="1" ht="12" customHeight="1">
      <c r="A154" s="20"/>
      <c r="B154" s="21" t="s">
        <v>10</v>
      </c>
      <c r="C154" s="22" t="s">
        <v>11</v>
      </c>
      <c r="D154" s="149" t="s">
        <v>353</v>
      </c>
      <c r="E154" s="149" t="s">
        <v>342</v>
      </c>
      <c r="F154" s="176" t="s">
        <v>12</v>
      </c>
      <c r="G154" s="22" t="s">
        <v>11</v>
      </c>
      <c r="H154" s="149" t="s">
        <v>353</v>
      </c>
      <c r="I154" s="149" t="s">
        <v>342</v>
      </c>
      <c r="J154" s="170" t="s">
        <v>12</v>
      </c>
      <c r="K154" s="96"/>
      <c r="L154" s="153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77"/>
      <c r="G155" s="22" t="s">
        <v>15</v>
      </c>
      <c r="H155" s="22" t="s">
        <v>354</v>
      </c>
      <c r="I155" s="22" t="s">
        <v>343</v>
      </c>
      <c r="J155" s="171"/>
      <c r="K155" s="96"/>
      <c r="L155" s="153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77"/>
      <c r="G156" s="22" t="s">
        <v>16</v>
      </c>
      <c r="H156" s="22" t="s">
        <v>355</v>
      </c>
      <c r="I156" s="22" t="s">
        <v>11</v>
      </c>
      <c r="J156" s="171"/>
      <c r="K156" s="96"/>
      <c r="L156" s="153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3"/>
    </row>
    <row r="158" spans="1:12" s="33" customFormat="1" ht="12.75">
      <c r="A158" s="43" t="s">
        <v>171</v>
      </c>
      <c r="B158" s="68" t="s">
        <v>172</v>
      </c>
      <c r="C158" s="142">
        <f aca="true" t="shared" si="20" ref="C158:J158">SUM(C160:C164)</f>
        <v>0</v>
      </c>
      <c r="D158" s="142">
        <f t="shared" si="20"/>
        <v>0</v>
      </c>
      <c r="E158" s="142">
        <f t="shared" si="20"/>
        <v>0</v>
      </c>
      <c r="F158" s="142">
        <f t="shared" si="20"/>
        <v>0</v>
      </c>
      <c r="G158" s="142">
        <f t="shared" si="20"/>
        <v>0</v>
      </c>
      <c r="H158" s="142">
        <f t="shared" si="20"/>
        <v>0</v>
      </c>
      <c r="I158" s="142">
        <f t="shared" si="20"/>
        <v>0</v>
      </c>
      <c r="J158" s="114">
        <f t="shared" si="20"/>
        <v>0</v>
      </c>
      <c r="K158" s="96" t="s">
        <v>318</v>
      </c>
      <c r="L158" s="153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3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5"/>
      <c r="F160" s="143">
        <f>E160</f>
        <v>0</v>
      </c>
      <c r="G160" s="101"/>
      <c r="H160" s="108"/>
      <c r="I160" s="135"/>
      <c r="J160" s="147">
        <f>I160</f>
        <v>0</v>
      </c>
      <c r="K160" s="96" t="s">
        <v>319</v>
      </c>
      <c r="L160" s="153" t="s">
        <v>175</v>
      </c>
    </row>
    <row r="161" spans="1:12" s="33" customFormat="1" ht="12.75">
      <c r="A161" s="49" t="s">
        <v>176</v>
      </c>
      <c r="B161" s="54" t="s">
        <v>219</v>
      </c>
      <c r="C161" s="162"/>
      <c r="D161" s="127"/>
      <c r="E161" s="127"/>
      <c r="F161" s="132">
        <f aca="true" t="shared" si="21" ref="F161:F167">SUM(C161:E161)</f>
        <v>0</v>
      </c>
      <c r="G161" s="160"/>
      <c r="H161" s="127"/>
      <c r="I161" s="127"/>
      <c r="J161" s="148">
        <f aca="true" t="shared" si="22" ref="J161:J167">SUM(G161:I161)</f>
        <v>0</v>
      </c>
      <c r="K161" s="96" t="s">
        <v>320</v>
      </c>
      <c r="L161" s="153" t="s">
        <v>219</v>
      </c>
    </row>
    <row r="162" spans="1:12" s="33" customFormat="1" ht="22.5">
      <c r="A162" s="69" t="s">
        <v>177</v>
      </c>
      <c r="B162" s="54" t="s">
        <v>178</v>
      </c>
      <c r="C162" s="162"/>
      <c r="D162" s="127"/>
      <c r="E162" s="127"/>
      <c r="F162" s="132">
        <f t="shared" si="21"/>
        <v>0</v>
      </c>
      <c r="G162" s="160"/>
      <c r="H162" s="127"/>
      <c r="I162" s="127"/>
      <c r="J162" s="148">
        <f t="shared" si="22"/>
        <v>0</v>
      </c>
      <c r="K162" s="96" t="s">
        <v>321</v>
      </c>
      <c r="L162" s="153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60"/>
      <c r="E163" s="127"/>
      <c r="F163" s="132">
        <f t="shared" si="21"/>
        <v>0</v>
      </c>
      <c r="G163" s="127"/>
      <c r="H163" s="160"/>
      <c r="I163" s="127"/>
      <c r="J163" s="148">
        <f t="shared" si="22"/>
        <v>0</v>
      </c>
      <c r="K163" s="96" t="s">
        <v>322</v>
      </c>
      <c r="L163" s="153" t="s">
        <v>180</v>
      </c>
    </row>
    <row r="164" spans="1:12" s="33" customFormat="1" ht="12.75">
      <c r="A164" s="69" t="s">
        <v>181</v>
      </c>
      <c r="B164" s="54" t="s">
        <v>182</v>
      </c>
      <c r="C164" s="160"/>
      <c r="D164" s="127"/>
      <c r="E164" s="127"/>
      <c r="F164" s="132">
        <f t="shared" si="21"/>
        <v>0</v>
      </c>
      <c r="G164" s="160"/>
      <c r="H164" s="127"/>
      <c r="I164" s="127"/>
      <c r="J164" s="148">
        <f t="shared" si="22"/>
        <v>0</v>
      </c>
      <c r="K164" s="96" t="s">
        <v>323</v>
      </c>
      <c r="L164" s="153" t="s">
        <v>182</v>
      </c>
    </row>
    <row r="165" spans="1:12" s="33" customFormat="1" ht="12.75">
      <c r="A165" s="151" t="s">
        <v>121</v>
      </c>
      <c r="B165" s="152" t="s">
        <v>346</v>
      </c>
      <c r="C165" s="127"/>
      <c r="D165" s="127"/>
      <c r="E165" s="127"/>
      <c r="F165" s="132">
        <f t="shared" si="21"/>
        <v>0</v>
      </c>
      <c r="G165" s="127"/>
      <c r="H165" s="127"/>
      <c r="I165" s="127"/>
      <c r="J165" s="148">
        <f t="shared" si="22"/>
        <v>0</v>
      </c>
      <c r="K165" s="96" t="s">
        <v>350</v>
      </c>
      <c r="L165" s="153" t="s">
        <v>346</v>
      </c>
    </row>
    <row r="166" spans="1:12" s="33" customFormat="1" ht="12.75">
      <c r="A166" s="151" t="s">
        <v>349</v>
      </c>
      <c r="B166" s="152" t="s">
        <v>347</v>
      </c>
      <c r="C166" s="127"/>
      <c r="D166" s="127"/>
      <c r="E166" s="127"/>
      <c r="F166" s="132">
        <f t="shared" si="21"/>
        <v>0</v>
      </c>
      <c r="G166" s="127"/>
      <c r="H166" s="127"/>
      <c r="I166" s="127"/>
      <c r="J166" s="148">
        <f t="shared" si="22"/>
        <v>0</v>
      </c>
      <c r="K166" s="96" t="s">
        <v>351</v>
      </c>
      <c r="L166" s="153" t="s">
        <v>347</v>
      </c>
    </row>
    <row r="167" spans="1:12" s="33" customFormat="1" ht="12.75">
      <c r="A167" s="151" t="s">
        <v>336</v>
      </c>
      <c r="B167" s="152" t="s">
        <v>348</v>
      </c>
      <c r="C167" s="160"/>
      <c r="D167" s="127"/>
      <c r="E167" s="127"/>
      <c r="F167" s="132">
        <f t="shared" si="21"/>
        <v>0</v>
      </c>
      <c r="G167" s="160"/>
      <c r="H167" s="127"/>
      <c r="I167" s="127"/>
      <c r="J167" s="148">
        <f t="shared" si="22"/>
        <v>0</v>
      </c>
      <c r="K167" s="96" t="s">
        <v>352</v>
      </c>
      <c r="L167" s="153" t="s">
        <v>348</v>
      </c>
    </row>
    <row r="168" spans="1:12" s="33" customFormat="1" ht="23.25" thickBot="1">
      <c r="A168" s="70" t="s">
        <v>403</v>
      </c>
      <c r="B168" s="64" t="s">
        <v>183</v>
      </c>
      <c r="C168" s="144">
        <f aca="true" t="shared" si="23" ref="C168:J168">C138+C143+C144+C158+C165+C166+C167</f>
        <v>0</v>
      </c>
      <c r="D168" s="144">
        <f t="shared" si="23"/>
        <v>0</v>
      </c>
      <c r="E168" s="144">
        <f t="shared" si="23"/>
        <v>96524.31</v>
      </c>
      <c r="F168" s="144">
        <f t="shared" si="23"/>
        <v>96524.31</v>
      </c>
      <c r="G168" s="144">
        <f t="shared" si="23"/>
        <v>0</v>
      </c>
      <c r="H168" s="144">
        <f t="shared" si="23"/>
        <v>0</v>
      </c>
      <c r="I168" s="144">
        <f t="shared" si="23"/>
        <v>50261</v>
      </c>
      <c r="J168" s="113">
        <f t="shared" si="23"/>
        <v>50261</v>
      </c>
      <c r="K168" s="96" t="s">
        <v>324</v>
      </c>
      <c r="L168" s="153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3"/>
    </row>
    <row r="170" spans="1:12" s="33" customFormat="1" ht="22.5">
      <c r="A170" s="60" t="s">
        <v>404</v>
      </c>
      <c r="B170" s="41" t="s">
        <v>185</v>
      </c>
      <c r="C170" s="98">
        <f aca="true" t="shared" si="24" ref="C170:J170">SUM(C172:C176)</f>
        <v>0</v>
      </c>
      <c r="D170" s="98">
        <f t="shared" si="24"/>
        <v>61516.54</v>
      </c>
      <c r="E170" s="98">
        <f t="shared" si="24"/>
        <v>77252.55</v>
      </c>
      <c r="F170" s="98">
        <f t="shared" si="24"/>
        <v>138769.09</v>
      </c>
      <c r="G170" s="98">
        <f t="shared" si="24"/>
        <v>0</v>
      </c>
      <c r="H170" s="98">
        <f t="shared" si="24"/>
        <v>79158.69</v>
      </c>
      <c r="I170" s="98">
        <f t="shared" si="24"/>
        <v>139992.56</v>
      </c>
      <c r="J170" s="100">
        <f t="shared" si="24"/>
        <v>219151.25</v>
      </c>
      <c r="K170" s="96" t="s">
        <v>325</v>
      </c>
      <c r="L170" s="153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4"/>
    </row>
    <row r="172" spans="1:12" s="33" customFormat="1" ht="22.5">
      <c r="A172" s="71" t="s">
        <v>186</v>
      </c>
      <c r="B172" s="39" t="s">
        <v>187</v>
      </c>
      <c r="C172" s="134"/>
      <c r="D172" s="121">
        <v>-1110553.73</v>
      </c>
      <c r="E172" s="121">
        <v>77252.55</v>
      </c>
      <c r="F172" s="117">
        <f>SUM(C172:E172)</f>
        <v>-1033301.18</v>
      </c>
      <c r="G172" s="121"/>
      <c r="H172" s="121">
        <v>-1193108.13</v>
      </c>
      <c r="I172" s="121">
        <v>139992.56</v>
      </c>
      <c r="J172" s="105">
        <f>SUM(G172:I172)</f>
        <v>-1053115.57</v>
      </c>
      <c r="K172" s="96" t="s">
        <v>326</v>
      </c>
      <c r="L172" s="153" t="s">
        <v>187</v>
      </c>
    </row>
    <row r="173" spans="1:12" s="33" customFormat="1" ht="22.5">
      <c r="A173" s="72" t="s">
        <v>223</v>
      </c>
      <c r="B173" s="46" t="s">
        <v>327</v>
      </c>
      <c r="C173" s="145"/>
      <c r="D173" s="127">
        <v>1172070.27</v>
      </c>
      <c r="E173" s="127"/>
      <c r="F173" s="117">
        <f>SUM(C173:E173)</f>
        <v>1172070.27</v>
      </c>
      <c r="G173" s="145"/>
      <c r="H173" s="127">
        <v>1272266.82</v>
      </c>
      <c r="I173" s="127"/>
      <c r="J173" s="105">
        <f>SUM(G173:I173)</f>
        <v>1272266.82</v>
      </c>
      <c r="K173" s="96" t="s">
        <v>327</v>
      </c>
      <c r="L173" s="153" t="s">
        <v>356</v>
      </c>
    </row>
    <row r="174" spans="1:12" s="33" customFormat="1" ht="12.75">
      <c r="A174" s="72" t="s">
        <v>188</v>
      </c>
      <c r="B174" s="46" t="s">
        <v>189</v>
      </c>
      <c r="C174" s="168"/>
      <c r="D174" s="127"/>
      <c r="E174" s="127"/>
      <c r="F174" s="117">
        <f>SUM(C174:E174)</f>
        <v>0</v>
      </c>
      <c r="G174" s="160"/>
      <c r="H174" s="127"/>
      <c r="I174" s="127"/>
      <c r="J174" s="148">
        <f>SUM(G174:I174)</f>
        <v>0</v>
      </c>
      <c r="K174" s="96" t="s">
        <v>328</v>
      </c>
      <c r="L174" s="153" t="s">
        <v>189</v>
      </c>
    </row>
    <row r="175" spans="1:12" s="33" customFormat="1" ht="12.75">
      <c r="A175" s="72" t="s">
        <v>190</v>
      </c>
      <c r="B175" s="54" t="s">
        <v>191</v>
      </c>
      <c r="C175" s="162"/>
      <c r="D175" s="127"/>
      <c r="E175" s="127"/>
      <c r="F175" s="117">
        <f>SUM(C175:E175)</f>
        <v>0</v>
      </c>
      <c r="G175" s="160"/>
      <c r="H175" s="127"/>
      <c r="I175" s="127"/>
      <c r="J175" s="148">
        <f>SUM(G175:I175)</f>
        <v>0</v>
      </c>
      <c r="K175" s="96" t="s">
        <v>329</v>
      </c>
      <c r="L175" s="153" t="s">
        <v>191</v>
      </c>
    </row>
    <row r="176" spans="1:12" s="33" customFormat="1" ht="13.5" thickBot="1">
      <c r="A176" s="67" t="s">
        <v>332</v>
      </c>
      <c r="B176" s="39" t="s">
        <v>333</v>
      </c>
      <c r="C176" s="163"/>
      <c r="D176" s="163"/>
      <c r="E176" s="134"/>
      <c r="F176" s="117">
        <f>SUM(C176:E176)</f>
        <v>0</v>
      </c>
      <c r="G176" s="163"/>
      <c r="H176" s="163"/>
      <c r="I176" s="134"/>
      <c r="J176" s="148">
        <f>SUM(G176:I176)</f>
        <v>0</v>
      </c>
      <c r="K176" s="96" t="s">
        <v>334</v>
      </c>
      <c r="L176" s="153" t="s">
        <v>333</v>
      </c>
    </row>
    <row r="177" spans="1:12" ht="13.5" thickBot="1">
      <c r="A177" s="65" t="s">
        <v>192</v>
      </c>
      <c r="B177" s="56" t="s">
        <v>193</v>
      </c>
      <c r="C177" s="130">
        <f aca="true" t="shared" si="25" ref="C177:J177">C168+C170</f>
        <v>0</v>
      </c>
      <c r="D177" s="130">
        <f t="shared" si="25"/>
        <v>61516.54</v>
      </c>
      <c r="E177" s="130">
        <f t="shared" si="25"/>
        <v>173776.86</v>
      </c>
      <c r="F177" s="130">
        <f t="shared" si="25"/>
        <v>235293.4</v>
      </c>
      <c r="G177" s="130">
        <f t="shared" si="25"/>
        <v>0</v>
      </c>
      <c r="H177" s="130">
        <f t="shared" si="25"/>
        <v>79158.69</v>
      </c>
      <c r="I177" s="130">
        <f t="shared" si="25"/>
        <v>190253.56</v>
      </c>
      <c r="J177" s="131">
        <f t="shared" si="25"/>
        <v>269412.25</v>
      </c>
      <c r="K177" s="96" t="s">
        <v>330</v>
      </c>
      <c r="L177" s="153" t="s">
        <v>193</v>
      </c>
    </row>
    <row r="178" spans="1:12" s="6" customFormat="1" ht="24" customHeight="1">
      <c r="A178" s="10" t="s">
        <v>194</v>
      </c>
      <c r="B178" s="9"/>
      <c r="L178" s="153"/>
    </row>
    <row r="179" s="6" customFormat="1" ht="12.75" customHeight="1" hidden="1">
      <c r="L179" s="153"/>
    </row>
    <row r="180" spans="1:12" s="6" customFormat="1" ht="12.75" customHeight="1" hidden="1">
      <c r="A180" s="10"/>
      <c r="B180" s="9"/>
      <c r="L180" s="153"/>
    </row>
    <row r="181" spans="1:12" s="6" customFormat="1" ht="12.75" customHeight="1" hidden="1">
      <c r="A181" s="84" t="s">
        <v>207</v>
      </c>
      <c r="B181" s="179"/>
      <c r="C181" s="179"/>
      <c r="D181" s="179"/>
      <c r="F181" s="85" t="s">
        <v>210</v>
      </c>
      <c r="G181" s="182"/>
      <c r="H181" s="182"/>
      <c r="I181" s="183"/>
      <c r="J181" s="183"/>
      <c r="L181" s="153"/>
    </row>
    <row r="182" spans="1:12" s="6" customFormat="1" ht="12.75" customHeight="1" hidden="1">
      <c r="A182" s="85" t="s">
        <v>209</v>
      </c>
      <c r="B182" s="178" t="s">
        <v>208</v>
      </c>
      <c r="C182" s="178"/>
      <c r="D182" s="178"/>
      <c r="F182" s="85"/>
      <c r="G182" s="184" t="s">
        <v>211</v>
      </c>
      <c r="H182" s="184"/>
      <c r="I182" s="184" t="s">
        <v>208</v>
      </c>
      <c r="J182" s="184"/>
      <c r="L182" s="153"/>
    </row>
    <row r="183" spans="1:12" s="6" customFormat="1" ht="12.75" customHeight="1" hidden="1">
      <c r="A183" s="10"/>
      <c r="B183" s="9"/>
      <c r="L183" s="153"/>
    </row>
    <row r="184" spans="1:10" ht="12.75" customHeight="1" hidden="1">
      <c r="A184" s="10"/>
      <c r="B184" s="9"/>
      <c r="C184" s="6"/>
      <c r="D184" s="86"/>
      <c r="E184" s="180" t="s">
        <v>212</v>
      </c>
      <c r="F184" s="180"/>
      <c r="G184" s="181"/>
      <c r="H184" s="181"/>
      <c r="I184" s="181"/>
      <c r="J184" s="181"/>
    </row>
    <row r="185" spans="1:10" ht="12.75" customHeight="1" hidden="1">
      <c r="A185" s="10"/>
      <c r="B185" s="9"/>
      <c r="C185" s="6"/>
      <c r="D185" s="87"/>
      <c r="E185" s="87"/>
      <c r="F185" s="87"/>
      <c r="G185" s="194" t="s">
        <v>213</v>
      </c>
      <c r="H185" s="194"/>
      <c r="I185" s="194"/>
      <c r="J185" s="194"/>
    </row>
    <row r="186" spans="1:10" ht="12.75" customHeight="1" hidden="1">
      <c r="A186" s="10"/>
      <c r="B186" s="9"/>
      <c r="C186" s="196" t="s">
        <v>216</v>
      </c>
      <c r="D186" s="196"/>
      <c r="E186" s="183"/>
      <c r="F186" s="183"/>
      <c r="G186" s="195"/>
      <c r="H186" s="195"/>
      <c r="I186" s="183"/>
      <c r="J186" s="183"/>
    </row>
    <row r="187" spans="1:10" ht="12.75" customHeight="1" hidden="1">
      <c r="A187" s="10"/>
      <c r="B187" s="9"/>
      <c r="C187" s="193" t="s">
        <v>215</v>
      </c>
      <c r="D187" s="193"/>
      <c r="E187" s="184" t="s">
        <v>214</v>
      </c>
      <c r="F187" s="184"/>
      <c r="G187" s="184" t="s">
        <v>211</v>
      </c>
      <c r="H187" s="184"/>
      <c r="I187" s="184" t="s">
        <v>208</v>
      </c>
      <c r="J187" s="184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83"/>
      <c r="D189" s="183"/>
      <c r="E189" s="195"/>
      <c r="F189" s="195"/>
      <c r="G189" s="183"/>
      <c r="H189" s="183"/>
      <c r="I189" s="183"/>
      <c r="J189" s="183"/>
    </row>
    <row r="190" spans="1:10" ht="12.75" customHeight="1" hidden="1">
      <c r="A190" s="89" t="s">
        <v>206</v>
      </c>
      <c r="B190" s="90"/>
      <c r="C190" s="184" t="s">
        <v>214</v>
      </c>
      <c r="D190" s="184"/>
      <c r="E190" s="184" t="s">
        <v>211</v>
      </c>
      <c r="F190" s="184"/>
      <c r="G190" s="184" t="s">
        <v>208</v>
      </c>
      <c r="H190" s="184"/>
      <c r="I190" s="197" t="s">
        <v>217</v>
      </c>
      <c r="J190" s="197"/>
    </row>
  </sheetData>
  <sheetProtection/>
  <mergeCells count="60"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TANYA</cp:lastModifiedBy>
  <dcterms:created xsi:type="dcterms:W3CDTF">2011-04-05T12:25:02Z</dcterms:created>
  <dcterms:modified xsi:type="dcterms:W3CDTF">2017-11-27T12:28:09Z</dcterms:modified>
  <cp:category/>
  <cp:version/>
  <cp:contentType/>
  <cp:contentStatus/>
</cp:coreProperties>
</file>